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212B6B6-EE46-4741-AB86-741258BE9A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CHD" sheetId="1" r:id="rId1"/>
    <sheet name="Aulas" sheetId="2" r:id="rId2"/>
    <sheet name="Co-regencia" sheetId="3" r:id="rId3"/>
  </sheets>
  <externalReferences>
    <externalReference r:id="rId4"/>
  </externalReferences>
  <definedNames>
    <definedName name="_ftn1" localSheetId="0">RCHD!#REF!</definedName>
    <definedName name="_xlnm.Print_Area" localSheetId="0">RCHD!$A:$H</definedName>
    <definedName name="GRUPO">[1]dados!$D$1:$D$4</definedName>
    <definedName name="Sel_Campus">[1]dados!$B$1:$B$20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znXdFUe/p8yq1J1SFLCqNFLlWOA==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5" i="3"/>
  <c r="C11" i="2"/>
  <c r="C5" i="2"/>
  <c r="C90" i="1"/>
  <c r="E52" i="1"/>
  <c r="C19" i="2" l="1"/>
  <c r="C18" i="2"/>
  <c r="C17" i="2"/>
  <c r="C16" i="2"/>
  <c r="C15" i="2"/>
  <c r="C14" i="2"/>
  <c r="C13" i="2"/>
  <c r="C12" i="2"/>
  <c r="C10" i="2"/>
  <c r="C9" i="2"/>
  <c r="C8" i="2"/>
  <c r="C7" i="2"/>
  <c r="C6" i="2"/>
  <c r="E68" i="1"/>
  <c r="C68" i="1"/>
  <c r="C52" i="1"/>
  <c r="E39" i="1"/>
  <c r="C39" i="1"/>
  <c r="C24" i="1"/>
  <c r="D21" i="3" l="1"/>
  <c r="E9" i="1" s="1"/>
  <c r="C21" i="2"/>
  <c r="E8" i="1" s="1"/>
  <c r="E24" i="1" l="1"/>
  <c r="C88" i="1" s="1"/>
  <c r="G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ID#AAAArVgu47k
Anderson Rocha da Silva    (2023-02-20 03:35:07)
Preencha com o nome completo, sem abreviações</t>
        </r>
      </text>
    </comment>
    <comment ref="C2" authorId="0" shapeId="0" xr:uid="{00000000-0006-0000-0000-000011000000}">
      <text>
        <r>
          <rPr>
            <sz val="11"/>
            <color theme="1"/>
            <rFont val="Calibri"/>
            <scheme val="minor"/>
          </rPr>
          <t>======
ID#AAAArVgu46k
Anderson Rocha da Silva    (2023-02-20 03:35:07)
Grupo 1: Constituído pelos docentes em regime de trabalho de 20 horas;
Grupo 2: Constituído pelos docentes em regime de trabalho de 40 horas e 40 horas com dedicação exclusiva;
Grupo 3: Constituído pelos docentes ocupantes dos cargos de funções gratificadas;
Grupo 4: Constituído pelos docentes ocupantes de cargos de direção não previstos no grupo 5;
Grupo 5: Constituído pelos docentes em exercício de direção de reitor, pró-reitor e diretor de campus.</t>
        </r>
      </text>
    </comment>
    <comment ref="A3" authorId="0" shapeId="0" xr:uid="{00000000-0006-0000-0000-000014000000}">
      <text>
        <r>
          <rPr>
            <sz val="11"/>
            <color theme="1"/>
            <rFont val="Calibri"/>
            <scheme val="minor"/>
          </rPr>
          <t>======
ID#AAAArVgu46M
Anderson Rocha da Silva    (2023-02-20 03:35:07)
Preencha com a coordenação do curso que concentra maior parte de sua carga horária em sala de aula.</t>
        </r>
      </text>
    </comment>
    <comment ref="C3" authorId="0" shapeId="0" xr:uid="{00000000-0006-0000-0000-00000D000000}">
      <text>
        <r>
          <rPr>
            <sz val="11"/>
            <color theme="1"/>
            <rFont val="Calibri"/>
            <scheme val="minor"/>
          </rPr>
          <t>======
ID#AAAArVgu468
Anderson Rocha da Silva    (2023-02-20 03:35:07)
Preencha o ano de acordo com o clanedário escolar correspondente para o plano de trabalho proposto.</t>
        </r>
      </text>
    </comment>
    <comment ref="A4" authorId="0" shapeId="0" xr:uid="{00000000-0006-0000-0000-000010000000}">
      <text>
        <r>
          <rPr>
            <sz val="11"/>
            <color theme="1"/>
            <rFont val="Calibri"/>
            <scheme val="minor"/>
          </rPr>
          <t>======
ID#AAAArVgu46s
Anderson Rocha da Silva    (2023-02-20 03:35:07)
Preencha com o nome do campus que concentra a maior parte de sua carga horária</t>
        </r>
      </text>
    </comment>
    <comment ref="C4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ID#AAAArVgu47o
Preencha    (2023-02-20 03:35:07)
1 - para o primeiro semestre;
2 - para o segundo semestre</t>
        </r>
      </text>
    </comment>
    <comment ref="A8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ID#AAAArVgu47c
DANIEL PAIS PIRES VIEIRA    (2023-02-20 03:35:07)
Acho que devíamos numerar para facilitar tirar dúvidas, exemplo 1. Ensino
1.1 Aulas presenciais e à distância*
1.2 Planejamento de aulas e tempo de estudo.
...</t>
        </r>
      </text>
    </comment>
    <comment ref="B8" authorId="0" shapeId="0" xr:uid="{00000000-0006-0000-0000-00000C000000}">
      <text>
        <r>
          <rPr>
            <sz val="11"/>
            <color theme="1"/>
            <rFont val="Calibri"/>
            <scheme val="minor"/>
          </rPr>
          <t>======
ID#AAAArVgu47E
Familia    (2023-02-20 03:35:07)
Para o caso das disciplinas modulares compartilhadas, a carga horária de cada docente será informada pelo coordenador do curso no fim do período letivo anterior.</t>
        </r>
      </text>
    </comment>
    <comment ref="E8" authorId="0" shapeId="0" xr:uid="{00000000-0006-0000-0000-000012000000}">
      <text>
        <r>
          <rPr>
            <sz val="11"/>
            <color theme="1"/>
            <rFont val="Calibri"/>
            <scheme val="minor"/>
          </rPr>
          <t>======
ID#AAAArVgu46Y
Marco Aurelio Passos Louzada    (2023-02-20 03:35:07)
Lance a carga horária na por disciplina na aba "Aulas".</t>
        </r>
      </text>
    </comment>
    <comment ref="E9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ID#AAAArVgu470
Marco Aurelio Passos Louzada    (2023-02-20 03:35:07)
Lance a carga horária por disciplina na aba "Co-regência".</t>
        </r>
      </text>
    </comment>
    <comment ref="C17" authorId="0" shapeId="0" xr:uid="{00000000-0006-0000-0000-000015000000}">
      <text>
        <r>
          <rPr>
            <sz val="11"/>
            <color theme="1"/>
            <rFont val="Calibri"/>
            <scheme val="minor"/>
          </rPr>
          <t>======
ID#AAAArVgu46E
Familia    (2023-02-20 03:35:07)
definida pela coordenação do curso</t>
        </r>
      </text>
    </comment>
    <comment ref="C34" authorId="0" shapeId="0" xr:uid="{00000000-0006-0000-0000-000008000000}">
      <text>
        <r>
          <rPr>
            <sz val="11"/>
            <color theme="1"/>
            <rFont val="Calibri"/>
            <scheme val="minor"/>
          </rPr>
          <t>======
ID#AAAArVgu47g
Familia    (2023-02-20 03:35:07)
A carga horária atribuída a esta atividade será definida por edital</t>
        </r>
      </text>
    </comment>
    <comment ref="C4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ID#AAAArVgu478
Anderson Rocha da Silva    (2023-02-20 03:35:07)
Definidos institucionalmente</t>
        </r>
      </text>
    </comment>
    <comment ref="C44" authorId="0" shapeId="0" xr:uid="{00000000-0006-0000-0000-00000F000000}">
      <text>
        <r>
          <rPr>
            <sz val="11"/>
            <color theme="1"/>
            <rFont val="Calibri"/>
            <scheme val="minor"/>
          </rPr>
          <t>======
ID#AAAArVgu46w
Anderson Rocha da Silva    (2023-02-20 03:35:07)
Definidos institucionalmente</t>
        </r>
      </text>
    </comment>
    <comment ref="C45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ID#AAAArVgu47s
Anderson Rocha da Silva    (2023-02-20 03:35:07)
Definidos institucionalmente</t>
        </r>
      </text>
    </comment>
    <comment ref="C46" authorId="0" shapeId="0" xr:uid="{00000000-0006-0000-0000-00000A000000}">
      <text>
        <r>
          <rPr>
            <sz val="11"/>
            <color theme="1"/>
            <rFont val="Calibri"/>
            <scheme val="minor"/>
          </rPr>
          <t>======
ID#AAAArVgu47M
Anderson Rocha da Silva    (2023-02-20 03:35:07)
Definidos institucionalmente</t>
        </r>
      </text>
    </comment>
    <comment ref="C48" authorId="0" shapeId="0" xr:uid="{00000000-0006-0000-0000-000013000000}">
      <text>
        <r>
          <rPr>
            <sz val="11"/>
            <color theme="1"/>
            <rFont val="Calibri"/>
            <scheme val="minor"/>
          </rPr>
          <t>======
ID#AAAArVgu46Q
Anderson Rocha da Silva    (2023-02-20 03:35:07)
Definidos institucionalmente</t>
        </r>
      </text>
    </comment>
    <comment ref="D50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ID#AAAArVgu474
Anderson Rocha da Silva    (2023-02-20 03:35:07)
Definidos institucionalmente</t>
        </r>
      </text>
    </comment>
    <comment ref="B61" authorId="0" shapeId="0" xr:uid="{00000000-0006-0000-0000-00000E000000}">
      <text>
        <r>
          <rPr>
            <sz val="11"/>
            <color theme="1"/>
            <rFont val="Calibri"/>
            <scheme val="minor"/>
          </rPr>
          <t>======
ID#AAAArVgu464
Anderson Rocha da Silva    (2023-02-20 03:35:07)
vinculados à programas ou não, tais como Pibid, PET, programas voltados para permanência e êxito, entre outros</t>
        </r>
      </text>
    </comment>
    <comment ref="D73" authorId="0" shapeId="0" xr:uid="{00000000-0006-0000-0000-00000B000000}">
      <text>
        <r>
          <rPr>
            <sz val="11"/>
            <color theme="1"/>
            <rFont val="Calibri"/>
            <scheme val="minor"/>
          </rPr>
          <t>======
ID#AAAArVgu47I
Anderson Rocha da Silva    (2023-02-20 03:35:07)
Preencha com seu horário (hora prevista para chegada e saída) respeitanto os limites de cada turno.</t>
        </r>
      </text>
    </comment>
    <comment ref="D93" authorId="0" shapeId="0" xr:uid="{69956194-C0A0-40CF-95DC-328EF5F3C6D8}">
      <text>
        <r>
          <rPr>
            <sz val="11"/>
            <color theme="1"/>
            <rFont val="Calibri"/>
            <scheme val="minor"/>
          </rPr>
          <t>======
ID#AAAArVgu47I
Anderson Rocha da Silva    (2023-02-20 03:35:07)
Preencha com seu horário (hora prevista para chegada e saída) respeitanto os limites de cada turno.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bsfLAjHzm3yvar8euc45mVWHLM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ID#AAAArVgu46U
Anderson Rocha da Silva    (2023-02-20 03:35:07)
Nome da disciplina conforme o plano de curso</t>
        </r>
      </text>
    </comment>
    <comment ref="B4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ID#AAAArVgu460
Carga horária semestral da disciplina    (2023-02-20 03:35:07)
Se tempo de aula de 45 min
2 tempos semanais = 27 h
4 tempos semanais = 54 h
6 tempos semanais = 81 h
8 tempos semanais = 108 h
Se tempo de aula de 50 min
2 tempos semanais = 30 h
4 tempos semanais = 60 h
6 tempos semanais = 90 h
8 tempos semanais = 120 h
Cursos de pós-graduação
cada 1 crédito = 15h</t>
        </r>
      </text>
    </comment>
    <comment ref="D4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ID#AAAArVgu47A
Anderson Rocha da Silva    (2023-02-20 03:35:07)
Escolha a modalidade do curso em que se enquadra a disciplina</t>
        </r>
      </text>
    </comment>
    <comment ref="E4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ID#AAAArVgu47Q
Anderson Rocha da Silva    (2023-02-20 03:35:07)
Nome do curso do qual a disciplina faz parte</t>
        </r>
      </text>
    </comment>
    <comment ref="F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ID#AAAArVgu47U
Anderson Rocha da Silva    (2023-02-20 03:35:07)
Código da turma / disciplina de acordo com a nomenclatura adotada no campus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BeECCrT+dppuEM089poN475iwt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200-000004000000}">
      <text>
        <r>
          <rPr>
            <sz val="11"/>
            <color theme="1"/>
            <rFont val="Calibri"/>
            <scheme val="minor"/>
          </rPr>
          <t>======
ID#AAAArVgu46g
Anderson Rocha da Silva    (2023-02-20 03:35:07)
Nome da disciplina conforme o plano de curso</t>
        </r>
      </text>
    </comment>
    <comment ref="B4" authorId="0" shapeId="0" xr:uid="{00000000-0006-0000-0200-000005000000}">
      <text>
        <r>
          <rPr>
            <sz val="11"/>
            <color theme="1"/>
            <rFont val="Calibri"/>
            <scheme val="minor"/>
          </rPr>
          <t>======
ID#AAAArVgu46I
Carga horária semestral da disciplina    (2023-02-20 03:35:07)
Se tempo de aula de 45 min
2 tempos semanais = 27 h
4 tempos semanais = 54 h
6 tempos semanais = 81 h
8 tempos semanais = 108 h
Se tempo de aula de 50 min
2 tempos semanais = 30 h
4 tempos semanais = 60 h
6 tempos semanais = 90 h
8 tempos semanais = 120 h
Cursos de pós-graduação
cada 1 crédito = 15h</t>
        </r>
      </text>
    </comment>
    <comment ref="E4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ID#AAAArVgu47w
Anderson Rocha da Silva    (2023-02-20 03:35:07)
Escolha a modalidade do curso em que se enquadra a disciplina</t>
        </r>
      </text>
    </comment>
    <comment ref="F4" authorId="0" shapeId="0" xr:uid="{00000000-0006-0000-0200-000003000000}">
      <text>
        <r>
          <rPr>
            <sz val="11"/>
            <color theme="1"/>
            <rFont val="Calibri"/>
            <scheme val="minor"/>
          </rPr>
          <t>======
ID#AAAArVgu46c
Anderson Rocha da Silva    (2023-02-20 03:35:07)
Nome do curso do qual a disciplina faz parte</t>
        </r>
      </text>
    </comment>
    <comment ref="G4" authorId="0" shapeId="0" xr:uid="{00000000-0006-0000-0200-000002000000}">
      <text>
        <r>
          <rPr>
            <sz val="11"/>
            <color theme="1"/>
            <rFont val="Calibri"/>
            <scheme val="minor"/>
          </rPr>
          <t>======
ID#AAAArVgu46o
Anderson Rocha da Silva    (2023-02-20 03:35:07)
Código da turma / disciplina de acordo com a nomenclatura adotada no campus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GbRttfVhAAt/UL1LQJ0IgzBqIgA=="/>
    </ext>
  </extLst>
</comments>
</file>

<file path=xl/sharedStrings.xml><?xml version="1.0" encoding="utf-8"?>
<sst xmlns="http://schemas.openxmlformats.org/spreadsheetml/2006/main" count="317" uniqueCount="175">
  <si>
    <t>Campus:</t>
  </si>
  <si>
    <t>Grupos</t>
  </si>
  <si>
    <t>DOCENTE :</t>
  </si>
  <si>
    <t xml:space="preserve">GRUPO: </t>
  </si>
  <si>
    <t>VERIFICADOR DE PENDÊNCIAS:</t>
  </si>
  <si>
    <t>Arraial do Cabo</t>
  </si>
  <si>
    <t>COORDENAÇÃO:</t>
  </si>
  <si>
    <t>ANO:</t>
  </si>
  <si>
    <t>Belford Roxo</t>
  </si>
  <si>
    <t>CAMPUS:</t>
  </si>
  <si>
    <t>Rio de Janeiro</t>
  </si>
  <si>
    <t>SEMESTRE:</t>
  </si>
  <si>
    <t>Natureza do documento</t>
  </si>
  <si>
    <t>Plano Individual de Trabalho - PIT</t>
  </si>
  <si>
    <t>Nilópolis</t>
  </si>
  <si>
    <t xml:space="preserve">Atenção: Conforme a legislação vigente, não serão permitidos planos individuais de trabalho que ultrapassem o limite máximo de cada regime de trabalho. </t>
  </si>
  <si>
    <t>Niterói</t>
  </si>
  <si>
    <t>Grupos de atividades</t>
  </si>
  <si>
    <t>Atividade</t>
  </si>
  <si>
    <t>Breve descrição das atividades</t>
  </si>
  <si>
    <t>Pinheiral</t>
  </si>
  <si>
    <t>Cada atividade poderá ser registrada apenas em um dos campos</t>
  </si>
  <si>
    <t>Semanal</t>
  </si>
  <si>
    <t xml:space="preserve">Semestral </t>
  </si>
  <si>
    <t>Realengo</t>
  </si>
  <si>
    <t>ENSINO</t>
  </si>
  <si>
    <t>Ver art. 13 do Regulamento de Carga Horária Docente</t>
  </si>
  <si>
    <t>Resende</t>
  </si>
  <si>
    <t>Regência compartilhada em aulas experimentais para disciplinas teórico-práticas previstas nos documentos institucionais que regulamentam o curso </t>
  </si>
  <si>
    <t>Até 1 hora / hora de aula</t>
  </si>
  <si>
    <t>Planejamento de aulas e tempo de estudo</t>
  </si>
  <si>
    <t>São Gonçalo</t>
  </si>
  <si>
    <t>Atendimento ao aluno </t>
  </si>
  <si>
    <t>São João de Meriti</t>
  </si>
  <si>
    <t>Reuniões Pedagógicas (Conselhos de Classe, Colegiados de Curso, Núcleo Docente Estruturante e reuniões convocadas pela Direção Geral ou de Ensino) </t>
  </si>
  <si>
    <t>Até 4 horas / semana</t>
  </si>
  <si>
    <t>Volta Redonda</t>
  </si>
  <si>
    <t>Orientação presencial de trabalho final de curso de Graduação ou Especialização</t>
  </si>
  <si>
    <t>Até 1 h / aluno</t>
  </si>
  <si>
    <t>Paracambi</t>
  </si>
  <si>
    <t>Orientação de dissertação de Mestrado, tese de Doutorado e/ou relatório de Pós-doutorado </t>
  </si>
  <si>
    <t>Até 2 h / aluno</t>
  </si>
  <si>
    <t>Engenheiro Paulo de Frontim</t>
  </si>
  <si>
    <t>Coorientação de dissertação de Mestrado, tese de Doutorado e/ou relatório de Pós-doutorado</t>
  </si>
  <si>
    <t>Até 1,5 h / aluno</t>
  </si>
  <si>
    <t>Duque de Caxias</t>
  </si>
  <si>
    <t>Orientação / Supervisão de estágio, quando a carga horária não for contabilizada como disciplina curricular e/ou relatório de estágio</t>
  </si>
  <si>
    <t>Mesquita</t>
  </si>
  <si>
    <t>Responsabilidade por ambientes tecnológicos e laboratórios (inclusive supervisão e orientação de monitoria de laboratório)</t>
  </si>
  <si>
    <t xml:space="preserve">Até 6 h / laboratório </t>
  </si>
  <si>
    <t>Reitoria</t>
  </si>
  <si>
    <t>Produção (sem remuneração extra-salarial) de material didático impresso ou digital devidamente registrados, como por exemplo: apostilas, livros, capítulos de livros, documentários e objetos de aprendizagem, entre outros.</t>
  </si>
  <si>
    <t>Até 2 horas / produção</t>
  </si>
  <si>
    <t>Visita técnica e/ou cultural (fora do horário de aula) </t>
  </si>
  <si>
    <t>Até 10 horas / visita</t>
  </si>
  <si>
    <t xml:space="preserve">Orientação de monitoria acadêmica  </t>
  </si>
  <si>
    <t>Até 2 horas / supervisão e/ou orientação</t>
  </si>
  <si>
    <t>Realização de Olimpíada</t>
  </si>
  <si>
    <t>Até 5 horas/turno (até 6 turnos)</t>
  </si>
  <si>
    <t>Supervisão de estágio  (fora do horário de aula)</t>
  </si>
  <si>
    <t>1 h / supervisão e/ou orientação</t>
  </si>
  <si>
    <t>PESQUISA E/OU INOVAÇÃO</t>
  </si>
  <si>
    <t>Participação  em bancas examinadoras de TCC, de pós-graduação e de jornadas científicas e similares</t>
  </si>
  <si>
    <t>Até 8 horas / evento (jornada ou similar)</t>
  </si>
  <si>
    <t>Participação como revisor interno e ad hoc de publicações (indexadas com ISBN ou ISSN)</t>
  </si>
  <si>
    <t>Até 4 horas / revisão</t>
  </si>
  <si>
    <t>Participação (colaboração) em Projeto de Pesquisa e/ou Inovação, interno ou externo, aprovado institucionalmente, com ou sem fomento, vinculado a Núcleo ou Grupo de Pesquisa (associado a uma comprovação de representação do IFRJ)</t>
  </si>
  <si>
    <t>até 5 horas / projeto</t>
  </si>
  <si>
    <t>Orientação de  aluno em Projeto de Pesquisa e/ou Inovação aprovado institucionalmente, vinculado a Núcleo ou Grupo de Pesquisa</t>
  </si>
  <si>
    <t>4 horas / projeto</t>
  </si>
  <si>
    <t>Coordenação em Projeto de Pesquisa e/ou Inovação aprovado institucionalmente, com ou sem fomento, vinculado a Núcleo ou Grupo de Pesquisa (associado a uma comprovação de representação do IFRJ)</t>
  </si>
  <si>
    <t>até 8 horas / projeto</t>
  </si>
  <si>
    <t>Produção (sem remuneração extra-salarial) de material impresso ou digital, didático, técnico ou cientifico devidamente registrado, como por exemplo: ISBN ou ISSN  (apostila, artigo científico, livro, capítulo de livro, documentário e objeto de aprendizagem) vinculadosà projetos de Pesquisa e/ou Pós-graduação.</t>
  </si>
  <si>
    <t>até 2 horas / produção</t>
  </si>
  <si>
    <t>Desenvolvimento de protótipos e desenvolvimento de patentes.</t>
  </si>
  <si>
    <t xml:space="preserve">até 4 horas / produção </t>
  </si>
  <si>
    <t>Avaliação não remunerada de projetos de Pesquisa e/ou Inovação, internos ou externos ao IFRJ</t>
  </si>
  <si>
    <t xml:space="preserve">Até 1 hora / projeto </t>
  </si>
  <si>
    <t xml:space="preserve">EXTENSÃO </t>
  </si>
  <si>
    <t>Coordenação em Projeto de Extensão aprovado institucionalmente, vinculado à PROEX e/ou homologado pela Direção-Geral do campus, com ou sem fomento.</t>
  </si>
  <si>
    <t>Até 8 horas / projeto</t>
  </si>
  <si>
    <t>Participação em Projeto de Extensão aprovado institucionalmente, vinculado à PROEX e/ou homologado pela Direção-Geral do campus, com ou sem fomento.</t>
  </si>
  <si>
    <t>Até 5 horas / projeto</t>
  </si>
  <si>
    <t>Coordenação de atividades de Extensão regulares, aprovadas institucionalmente, como NAPNE (Res. 55/2014, NEABI (Res. 24/2018), NAE (Res. 42/2018) e NUGED (Res. 54/2019), entre outrios núcleos aprovados institucionalmente e homologados pela Direção competente.</t>
  </si>
  <si>
    <t>Até 8 horas / atividade</t>
  </si>
  <si>
    <t>Participação em atividades de Extensão regulares, aprovadas institucionalmente, como NAPNE (Res. 55/2014, NEABI (Res. 24/2018), NAE (Res. 42/2018) e NUGED (Res. 54/2019), entre outrios núcleos aprovados institucionalmente e homologados pela Direção competente.</t>
  </si>
  <si>
    <t>Até 2 horas / atividade</t>
  </si>
  <si>
    <t>Participação em visitas de aproximação a empresas e/ou instituições para firmar convênios de estágio e acordos de cooperação técnica.</t>
  </si>
  <si>
    <t>Até 1 hora / visita</t>
  </si>
  <si>
    <t>Orientação de aluno em Projeto de Extensão aprovado institucionalmente</t>
  </si>
  <si>
    <t>Até 4 horas / projeto</t>
  </si>
  <si>
    <t>Organização de eventos de Extensão</t>
  </si>
  <si>
    <t>Até 24 horas / evento (jornada ou similares)</t>
  </si>
  <si>
    <t>Avaliação não remunerada de projetos de Extensão internos ou externos ao IFRJ</t>
  </si>
  <si>
    <t>Até 1 hora / projeto</t>
  </si>
  <si>
    <t>GESTÃO E REPRESENTAÇÃO INSTITUCIONAL</t>
  </si>
  <si>
    <t>Atividades de gestão (Grupo V)</t>
  </si>
  <si>
    <t>Até 40 h</t>
  </si>
  <si>
    <t>Atividades de gestão (Grupo IV)</t>
  </si>
  <si>
    <t>Até 34 horas</t>
  </si>
  <si>
    <t>Atividades de coordenação (funções gratificadas, função de coordenação de curso, Grupo III)</t>
  </si>
  <si>
    <t xml:space="preserve">Até 30 h </t>
  </si>
  <si>
    <t>Responsabilidade por Unidades Educativas de Produção (UEPs) e Biotérios (inclusive supervisão e orientação de monitoria de UEP)</t>
  </si>
  <si>
    <t>Até 8 h por UEP ou Biotério</t>
  </si>
  <si>
    <t>Participação como membro de Comissão, Comitês, Grupo de Trabalho ou Conselho Institucional, Núcleo Docente Estruturante e reuniões institucionais regulares</t>
  </si>
  <si>
    <t>Até 4 h  por comissão ou conselho, definidas institucionalmente</t>
  </si>
  <si>
    <t>Respeitada a carga horária estipulada em editais e/ou documento institucional</t>
  </si>
  <si>
    <t>Realização de concursos</t>
  </si>
  <si>
    <t>Até 5 horas / turno (até 6 turnos)</t>
  </si>
  <si>
    <t xml:space="preserve">Representação Sindical </t>
  </si>
  <si>
    <t>Até 8 horas por representação</t>
  </si>
  <si>
    <t>Representação em categoria profissional</t>
  </si>
  <si>
    <t>Fiscalização de contrato</t>
  </si>
  <si>
    <t xml:space="preserve">Até 2 horas </t>
  </si>
  <si>
    <t>Participação em Bancas Examinadoras Institucionais de concursos sem remuneração extra-salarial</t>
  </si>
  <si>
    <t>Até 16 horas / banca</t>
  </si>
  <si>
    <t>* Para o caso das disciplinas modulares compartilhadas, a carga horária de cada docente será informada pelo Coordenador do curso no final do perído letivo anterior.</t>
  </si>
  <si>
    <t>** Vinculados a programas ou não, tais como o PIBID (Res. Consup nº 25/2016), PET (Res. MEC nº 976/2010, art. 16, inciso V), programas voltados para a permanência e êxito, bem como Residência Pedagógica, entre outros.</t>
  </si>
  <si>
    <t>Res. 25/2020, Art. 10 - Da carga horária referente ao regime de Trabalho docente, no mínimo 50% devereá ser cumprida na Instituição e em conformuidade com o Art. 19 da Lei 8.112/1990.</t>
  </si>
  <si>
    <t>HORÁRIO DE PERMANÊNCIA DO CAMPUS</t>
  </si>
  <si>
    <t>DIAS DA SEMANA</t>
  </si>
  <si>
    <t>SEGUNDA - FEIRA</t>
  </si>
  <si>
    <t>TERÇA - FEIRA</t>
  </si>
  <si>
    <t>QUARTA- FEIRA</t>
  </si>
  <si>
    <t>QUINTA - FEIRA</t>
  </si>
  <si>
    <t>SEXTA - FEIRA</t>
  </si>
  <si>
    <t>SÁBADO</t>
  </si>
  <si>
    <t xml:space="preserve">CARGA HORÁRIA TOTAL = </t>
  </si>
  <si>
    <t>CARGA HORÁRIA EM SALA DE AULA   -   REGISTRO POR TURMA/DISCIPLINA</t>
  </si>
  <si>
    <t>Disciplina</t>
  </si>
  <si>
    <t>CH Semestral (h)</t>
  </si>
  <si>
    <t>CH Semanal (h)</t>
  </si>
  <si>
    <t>Modalidade do curso</t>
  </si>
  <si>
    <t>Curso</t>
  </si>
  <si>
    <t>Turma</t>
  </si>
  <si>
    <t>FIC</t>
  </si>
  <si>
    <t>Técnico conc./subsequente</t>
  </si>
  <si>
    <t>Técnico Integrado</t>
  </si>
  <si>
    <t>Graduação</t>
  </si>
  <si>
    <t>Pós-graduação</t>
  </si>
  <si>
    <t>TOTAL:</t>
  </si>
  <si>
    <t>h / semana</t>
  </si>
  <si>
    <t>REGÊNCIA COMPARTILHADA DE DISCIPLINAS TEÓRICO-PRÁTICAS   -   REGISTRO POR TURMA/DISCIPLINA</t>
  </si>
  <si>
    <t>X</t>
  </si>
  <si>
    <t>Primeiro</t>
  </si>
  <si>
    <t xml:space="preserve">CARGA HORÁRIA PRESENCIAL = </t>
  </si>
  <si>
    <t>HORÁRIOS</t>
  </si>
  <si>
    <t>HORÁRIO DE ENTRADA</t>
  </si>
  <si>
    <t>HORÁRIO DE SAÍDA</t>
  </si>
  <si>
    <t>HORÁRIO DE ATENDIMENTO AO ALUNO</t>
  </si>
  <si>
    <t>HORÁRIO DE INÍCIO</t>
  </si>
  <si>
    <t>HORÁRIO DE TÉRMINO</t>
  </si>
  <si>
    <t>Azul</t>
  </si>
  <si>
    <t>Verde</t>
  </si>
  <si>
    <r>
      <rPr>
        <b/>
        <sz val="14"/>
        <color theme="0"/>
        <rFont val="Calibri"/>
        <family val="2"/>
      </rPr>
      <t>Grupo 1:</t>
    </r>
    <r>
      <rPr>
        <sz val="14"/>
        <color theme="0"/>
        <rFont val="Calibri"/>
        <family val="2"/>
      </rPr>
      <t xml:space="preserve"> Docentes em regime de trabalho de 20 horas.</t>
    </r>
  </si>
  <si>
    <r>
      <rPr>
        <b/>
        <sz val="14"/>
        <color theme="0"/>
        <rFont val="Calibri"/>
        <family val="2"/>
      </rPr>
      <t>Grupo 2</t>
    </r>
    <r>
      <rPr>
        <sz val="14"/>
        <color theme="0"/>
        <rFont val="Calibri"/>
        <family val="2"/>
      </rPr>
      <t>: Docentes em regime de trabalho de 40 horas e 40 horas com Dedicação Exclusiva.</t>
    </r>
  </si>
  <si>
    <r>
      <t>Grupo 3</t>
    </r>
    <r>
      <rPr>
        <sz val="14"/>
        <color theme="0"/>
        <rFont val="Calibri"/>
        <family val="2"/>
      </rPr>
      <t xml:space="preserve">: Docentes ocupantes dos cargos de funções gratificadas. </t>
    </r>
  </si>
  <si>
    <r>
      <rPr>
        <b/>
        <sz val="14"/>
        <color theme="0"/>
        <rFont val="Calibri"/>
        <family val="2"/>
      </rPr>
      <t>Grupo 4</t>
    </r>
    <r>
      <rPr>
        <sz val="14"/>
        <color theme="0"/>
        <rFont val="Calibri"/>
        <family val="2"/>
      </rPr>
      <t>: Docentes ocupantes de cargos de direção não previstos no grupo 5.</t>
    </r>
  </si>
  <si>
    <r>
      <t xml:space="preserve">Grupo 5: </t>
    </r>
    <r>
      <rPr>
        <sz val="14"/>
        <color theme="0"/>
        <rFont val="Calibri"/>
        <family val="2"/>
      </rPr>
      <t xml:space="preserve">Docentes em exercício de direção de reitor, pró-reitor e diretor-geral de </t>
    </r>
    <r>
      <rPr>
        <i/>
        <sz val="14"/>
        <color theme="0"/>
        <rFont val="Calibri"/>
        <family val="2"/>
      </rPr>
      <t>campus.</t>
    </r>
  </si>
  <si>
    <t>Obs: 2 tempos = 27 horas</t>
  </si>
  <si>
    <t>Branco ou outras</t>
  </si>
  <si>
    <t>Não preencher</t>
  </si>
  <si>
    <t>Preencher pela seleção das opções</t>
  </si>
  <si>
    <t>Preencher por escrita própria</t>
  </si>
  <si>
    <t>Carga horária exercida</t>
  </si>
  <si>
    <t>Carga horária regulamentada</t>
  </si>
  <si>
    <t>TURMA</t>
  </si>
  <si>
    <t>Outras atividades  (18h semestrais = 1h semanal)</t>
  </si>
  <si>
    <r>
      <t>Responsável por programas ou projetos</t>
    </r>
    <r>
      <rPr>
        <b/>
        <sz val="12"/>
        <color theme="1"/>
        <rFont val="Arial"/>
        <family val="2"/>
      </rPr>
      <t>**</t>
    </r>
    <r>
      <rPr>
        <sz val="12"/>
        <color theme="1"/>
        <rFont val="Arial"/>
        <family val="2"/>
      </rPr>
      <t xml:space="preserve"> de Ensino, Pesquisa e Inovação ou Extensão aprovados institucionalmente.</t>
    </r>
  </si>
  <si>
    <r>
      <t xml:space="preserve">Até 5 horas / banca (TCC ou </t>
    </r>
    <r>
      <rPr>
        <i/>
        <sz val="12"/>
        <color theme="1"/>
        <rFont val="Calibri"/>
        <family val="2"/>
      </rPr>
      <t>Lato sensu</t>
    </r>
    <r>
      <rPr>
        <sz val="12"/>
        <color theme="1"/>
        <rFont val="Calibri"/>
        <family val="2"/>
      </rPr>
      <t>)</t>
    </r>
  </si>
  <si>
    <r>
      <t xml:space="preserve">Até 10 horas / banca </t>
    </r>
    <r>
      <rPr>
        <i/>
        <sz val="12"/>
        <color theme="1"/>
        <rFont val="Calibri"/>
        <family val="2"/>
      </rPr>
      <t>Stricto sensu</t>
    </r>
  </si>
  <si>
    <r>
      <t xml:space="preserve">Aulas presenciais e à distância </t>
    </r>
    <r>
      <rPr>
        <b/>
        <sz val="12"/>
        <color theme="1"/>
        <rFont val="Arial"/>
        <family val="2"/>
      </rPr>
      <t>*</t>
    </r>
  </si>
  <si>
    <t>Horas de atuação por hora de aula</t>
  </si>
  <si>
    <t>Grupo 2: Docentes em regime de trabalho de 40 horas e 40 horas com Dedicação Exclusiva.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</si>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</sst>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h:mm;@"/>
  </numFmts>
  <fonts count="5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00"/>
      <name val="Arial Black"/>
      <family val="2"/>
    </font>
    <font>
      <sz val="14"/>
      <color theme="1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6"/>
      <color rgb="FFFFFFFF"/>
      <name val="Arial Black"/>
      <family val="2"/>
    </font>
    <font>
      <b/>
      <sz val="14"/>
      <color theme="1"/>
      <name val="Calibri"/>
      <family val="2"/>
    </font>
    <font>
      <b/>
      <sz val="12"/>
      <color rgb="FFFF0000"/>
      <name val="Arial Black"/>
      <family val="2"/>
    </font>
    <font>
      <sz val="10"/>
      <color theme="1"/>
      <name val="Arial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28"/>
      <color theme="1"/>
      <name val="Arial Black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6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sz val="16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  <scheme val="minor"/>
    </font>
    <font>
      <sz val="18"/>
      <color rgb="FFFFFF00"/>
      <name val="Arial Black"/>
      <family val="2"/>
    </font>
    <font>
      <sz val="16"/>
      <name val="Arial Black"/>
      <family val="2"/>
    </font>
    <font>
      <sz val="14"/>
      <color theme="1"/>
      <name val="Arial"/>
      <family val="2"/>
    </font>
    <font>
      <sz val="14"/>
      <name val="Calibri"/>
      <family val="2"/>
    </font>
    <font>
      <sz val="12"/>
      <color theme="1"/>
      <name val="Arial"/>
      <family val="2"/>
    </font>
    <font>
      <b/>
      <sz val="16"/>
      <color theme="0"/>
      <name val="Arial Black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6"/>
      <color rgb="FFFFFF00"/>
      <name val="Arial Black"/>
      <family val="2"/>
    </font>
    <font>
      <sz val="11"/>
      <color rgb="FFFFFF00"/>
      <name val="Calibri"/>
      <family val="2"/>
    </font>
    <font>
      <sz val="18"/>
      <color rgb="FF00FF00"/>
      <name val="Arial Black"/>
      <family val="2"/>
    </font>
    <font>
      <b/>
      <sz val="11"/>
      <color rgb="FF00FF00"/>
      <name val="Calibri"/>
      <family val="2"/>
    </font>
    <font>
      <sz val="18"/>
      <color rgb="FFC00000"/>
      <name val="Arial Black"/>
      <family val="2"/>
    </font>
    <font>
      <sz val="11"/>
      <color rgb="FFC00000"/>
      <name val="Calibri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</font>
    <font>
      <sz val="14"/>
      <color theme="0"/>
      <name val="Calibri"/>
      <family val="2"/>
    </font>
    <font>
      <i/>
      <sz val="14"/>
      <color theme="0"/>
      <name val="Calibri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12"/>
      <name val="Arial"/>
      <family val="2"/>
    </font>
    <font>
      <b/>
      <sz val="12"/>
      <color rgb="FF00FF00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scheme val="minor"/>
    </font>
    <font>
      <sz val="11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theme="1"/>
        <bgColor theme="1"/>
      </patternFill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2" tint="-0.14999847407452621"/>
        <bgColor theme="1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4" tint="0.59999389629810485"/>
        <bgColor rgb="FFD6E3BC"/>
      </patternFill>
    </fill>
    <fill>
      <patternFill patternType="solid">
        <fgColor theme="7" tint="0.59999389629810485"/>
        <bgColor rgb="FF92CDD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theme="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4" fillId="0" borderId="0" applyFont="0" applyFill="0" applyBorder="0" applyAlignment="0" applyProtection="0"/>
  </cellStyleXfs>
  <cellXfs count="167">
    <xf numFmtId="0" fontId="0" fillId="0" borderId="0" xfId="0"/>
    <xf numFmtId="0" fontId="1" fillId="2" borderId="3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/>
    <xf numFmtId="2" fontId="1" fillId="2" borderId="8" xfId="0" applyNumberFormat="1" applyFont="1" applyFill="1" applyBorder="1"/>
    <xf numFmtId="0" fontId="1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/>
    <xf numFmtId="2" fontId="16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2" fontId="17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textRotation="90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textRotation="90"/>
    </xf>
    <xf numFmtId="4" fontId="1" fillId="2" borderId="3" xfId="0" applyNumberFormat="1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0" fontId="26" fillId="0" borderId="0" xfId="0" applyFont="1"/>
    <xf numFmtId="0" fontId="18" fillId="2" borderId="8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9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>
      <alignment horizontal="right" vertical="center"/>
    </xf>
    <xf numFmtId="0" fontId="2" fillId="2" borderId="3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32" fillId="6" borderId="3" xfId="0" applyFont="1" applyFill="1" applyBorder="1" applyAlignment="1">
      <alignment horizontal="center" vertical="center" wrapText="1"/>
    </xf>
    <xf numFmtId="0" fontId="33" fillId="0" borderId="0" xfId="0" applyFont="1" applyProtection="1">
      <protection hidden="1"/>
    </xf>
    <xf numFmtId="1" fontId="8" fillId="4" borderId="9" xfId="0" applyNumberFormat="1" applyFont="1" applyFill="1" applyBorder="1" applyAlignment="1" applyProtection="1">
      <alignment horizontal="center" vertical="center"/>
      <protection locked="0"/>
    </xf>
    <xf numFmtId="0" fontId="37" fillId="6" borderId="3" xfId="0" applyFont="1" applyFill="1" applyBorder="1" applyAlignment="1">
      <alignment horizontal="right" vertical="center"/>
    </xf>
    <xf numFmtId="0" fontId="37" fillId="6" borderId="3" xfId="0" applyFont="1" applyFill="1" applyBorder="1" applyAlignment="1">
      <alignment horizontal="left" vertical="center"/>
    </xf>
    <xf numFmtId="2" fontId="38" fillId="18" borderId="8" xfId="0" applyNumberFormat="1" applyFont="1" applyFill="1" applyBorder="1" applyAlignment="1">
      <alignment horizontal="center" vertical="center"/>
    </xf>
    <xf numFmtId="4" fontId="38" fillId="18" borderId="20" xfId="0" applyNumberFormat="1" applyFont="1" applyFill="1" applyBorder="1" applyAlignment="1">
      <alignment horizontal="center" vertical="center"/>
    </xf>
    <xf numFmtId="4" fontId="4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Protection="1">
      <protection hidden="1"/>
    </xf>
    <xf numFmtId="0" fontId="16" fillId="0" borderId="30" xfId="0" applyFont="1" applyBorder="1" applyAlignment="1">
      <alignment horizontal="right"/>
    </xf>
    <xf numFmtId="2" fontId="16" fillId="0" borderId="31" xfId="0" applyNumberFormat="1" applyFont="1" applyBorder="1" applyAlignment="1">
      <alignment horizontal="center"/>
    </xf>
    <xf numFmtId="0" fontId="1" fillId="0" borderId="32" xfId="0" applyFont="1" applyBorder="1"/>
    <xf numFmtId="0" fontId="16" fillId="0" borderId="33" xfId="0" applyFont="1" applyBorder="1" applyAlignment="1">
      <alignment horizontal="center"/>
    </xf>
    <xf numFmtId="0" fontId="3" fillId="21" borderId="5" xfId="0" applyFont="1" applyFill="1" applyBorder="1" applyAlignment="1" applyProtection="1">
      <alignment horizontal="center" vertical="center" wrapText="1"/>
      <protection locked="0"/>
    </xf>
    <xf numFmtId="1" fontId="8" fillId="21" borderId="12" xfId="0" applyNumberFormat="1" applyFont="1" applyFill="1" applyBorder="1" applyAlignment="1" applyProtection="1">
      <alignment horizontal="center" vertical="center"/>
      <protection locked="0"/>
    </xf>
    <xf numFmtId="0" fontId="7" fillId="22" borderId="11" xfId="0" applyFont="1" applyFill="1" applyBorder="1" applyAlignment="1" applyProtection="1">
      <alignment horizontal="center" vertical="center"/>
      <protection locked="0"/>
    </xf>
    <xf numFmtId="0" fontId="42" fillId="10" borderId="3" xfId="0" applyFont="1" applyFill="1" applyBorder="1" applyAlignment="1" applyProtection="1">
      <alignment horizontal="left" vertical="center"/>
      <protection hidden="1"/>
    </xf>
    <xf numFmtId="0" fontId="42" fillId="11" borderId="3" xfId="0" applyFont="1" applyFill="1" applyBorder="1" applyAlignment="1" applyProtection="1">
      <alignment horizontal="left" vertical="center"/>
      <protection hidden="1"/>
    </xf>
    <xf numFmtId="0" fontId="17" fillId="10" borderId="3" xfId="0" applyFont="1" applyFill="1" applyBorder="1" applyProtection="1">
      <protection hidden="1"/>
    </xf>
    <xf numFmtId="0" fontId="43" fillId="11" borderId="3" xfId="0" applyFont="1" applyFill="1" applyBorder="1" applyProtection="1">
      <protection hidden="1"/>
    </xf>
    <xf numFmtId="0" fontId="25" fillId="11" borderId="3" xfId="0" applyFont="1" applyFill="1" applyBorder="1" applyProtection="1">
      <protection hidden="1"/>
    </xf>
    <xf numFmtId="0" fontId="17" fillId="2" borderId="3" xfId="0" applyFont="1" applyFill="1" applyBorder="1" applyProtection="1">
      <protection hidden="1"/>
    </xf>
    <xf numFmtId="0" fontId="17" fillId="2" borderId="29" xfId="0" applyFont="1" applyFill="1" applyBorder="1" applyProtection="1">
      <protection hidden="1"/>
    </xf>
    <xf numFmtId="0" fontId="41" fillId="12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5" fillId="5" borderId="27" xfId="0" applyFont="1" applyFill="1" applyBorder="1" applyAlignment="1">
      <alignment horizontal="center" vertical="center" wrapText="1"/>
    </xf>
    <xf numFmtId="4" fontId="1" fillId="25" borderId="8" xfId="0" applyNumberFormat="1" applyFont="1" applyFill="1" applyBorder="1" applyAlignment="1">
      <alignment horizontal="center" vertical="center" wrapText="1"/>
    </xf>
    <xf numFmtId="0" fontId="45" fillId="9" borderId="37" xfId="0" applyFont="1" applyFill="1" applyBorder="1" applyAlignment="1">
      <alignment horizontal="center"/>
    </xf>
    <xf numFmtId="0" fontId="45" fillId="9" borderId="37" xfId="0" applyFont="1" applyFill="1" applyBorder="1" applyAlignment="1">
      <alignment horizontal="left"/>
    </xf>
    <xf numFmtId="0" fontId="45" fillId="21" borderId="37" xfId="0" applyFont="1" applyFill="1" applyBorder="1" applyAlignment="1">
      <alignment horizontal="center"/>
    </xf>
    <xf numFmtId="0" fontId="45" fillId="22" borderId="37" xfId="0" applyFont="1" applyFill="1" applyBorder="1" applyAlignment="1">
      <alignment horizontal="left"/>
    </xf>
    <xf numFmtId="0" fontId="45" fillId="2" borderId="37" xfId="0" applyFont="1" applyFill="1" applyBorder="1" applyAlignment="1">
      <alignment horizontal="center" wrapText="1"/>
    </xf>
    <xf numFmtId="0" fontId="45" fillId="12" borderId="37" xfId="0" applyFont="1" applyFill="1" applyBorder="1" applyAlignment="1">
      <alignment horizontal="left"/>
    </xf>
    <xf numFmtId="0" fontId="46" fillId="3" borderId="14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41" fillId="0" borderId="0" xfId="0" applyFont="1"/>
    <xf numFmtId="2" fontId="17" fillId="2" borderId="3" xfId="0" applyNumberFormat="1" applyFont="1" applyFill="1" applyBorder="1" applyProtection="1">
      <protection hidden="1"/>
    </xf>
    <xf numFmtId="0" fontId="31" fillId="2" borderId="3" xfId="0" applyFont="1" applyFill="1" applyBorder="1" applyAlignment="1">
      <alignment vertical="center"/>
    </xf>
    <xf numFmtId="0" fontId="31" fillId="2" borderId="29" xfId="0" applyFont="1" applyFill="1" applyBorder="1"/>
    <xf numFmtId="0" fontId="4" fillId="2" borderId="29" xfId="0" applyFont="1" applyFill="1" applyBorder="1" applyAlignment="1">
      <alignment horizontal="center" vertical="center"/>
    </xf>
    <xf numFmtId="0" fontId="48" fillId="0" borderId="29" xfId="0" applyFont="1" applyBorder="1"/>
    <xf numFmtId="2" fontId="49" fillId="0" borderId="29" xfId="0" applyNumberFormat="1" applyFont="1" applyBorder="1" applyAlignment="1">
      <alignment horizontal="center" vertical="center"/>
    </xf>
    <xf numFmtId="4" fontId="31" fillId="2" borderId="29" xfId="0" applyNumberFormat="1" applyFont="1" applyFill="1" applyBorder="1" applyAlignment="1">
      <alignment horizontal="center" vertical="center"/>
    </xf>
    <xf numFmtId="0" fontId="31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4" fontId="31" fillId="2" borderId="3" xfId="0" applyNumberFormat="1" applyFont="1" applyFill="1" applyBorder="1" applyAlignment="1">
      <alignment horizontal="center" vertical="center"/>
    </xf>
    <xf numFmtId="0" fontId="6" fillId="26" borderId="8" xfId="0" applyFont="1" applyFill="1" applyBorder="1" applyAlignment="1" applyProtection="1">
      <alignment horizontal="center"/>
      <protection locked="0"/>
    </xf>
    <xf numFmtId="164" fontId="6" fillId="26" borderId="8" xfId="0" applyNumberFormat="1" applyFont="1" applyFill="1" applyBorder="1" applyAlignment="1" applyProtection="1">
      <alignment horizontal="center"/>
      <protection locked="0"/>
    </xf>
    <xf numFmtId="0" fontId="6" fillId="22" borderId="8" xfId="0" applyFont="1" applyFill="1" applyBorder="1" applyAlignment="1" applyProtection="1">
      <alignment horizontal="center"/>
      <protection locked="0"/>
    </xf>
    <xf numFmtId="0" fontId="6" fillId="12" borderId="8" xfId="0" applyFont="1" applyFill="1" applyBorder="1" applyAlignment="1">
      <alignment horizontal="center"/>
    </xf>
    <xf numFmtId="0" fontId="50" fillId="2" borderId="27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 applyProtection="1">
      <alignment horizontal="center" vertical="center"/>
      <protection locked="0"/>
    </xf>
    <xf numFmtId="0" fontId="51" fillId="4" borderId="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/>
    <xf numFmtId="0" fontId="23" fillId="6" borderId="38" xfId="0" applyFont="1" applyFill="1" applyBorder="1" applyAlignment="1">
      <alignment horizontal="center" vertical="center" wrapText="1"/>
    </xf>
    <xf numFmtId="0" fontId="23" fillId="18" borderId="39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29" borderId="39" xfId="0" applyFont="1" applyFill="1" applyBorder="1" applyAlignment="1" applyProtection="1">
      <alignment horizontal="center"/>
      <protection locked="0"/>
    </xf>
    <xf numFmtId="0" fontId="14" fillId="9" borderId="39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/>
    <xf numFmtId="0" fontId="16" fillId="0" borderId="40" xfId="0" applyFont="1" applyBorder="1" applyAlignment="1">
      <alignment horizontal="right"/>
    </xf>
    <xf numFmtId="0" fontId="1" fillId="0" borderId="36" xfId="0" applyFont="1" applyBorder="1"/>
    <xf numFmtId="0" fontId="23" fillId="18" borderId="41" xfId="0" applyFont="1" applyFill="1" applyBorder="1" applyAlignment="1">
      <alignment horizontal="center"/>
    </xf>
    <xf numFmtId="0" fontId="39" fillId="0" borderId="29" xfId="0" applyFont="1" applyBorder="1" applyAlignment="1">
      <alignment horizontal="right" wrapText="1"/>
    </xf>
    <xf numFmtId="4" fontId="39" fillId="0" borderId="29" xfId="0" applyNumberFormat="1" applyFont="1" applyBorder="1" applyAlignment="1">
      <alignment horizontal="left"/>
    </xf>
    <xf numFmtId="0" fontId="1" fillId="0" borderId="29" xfId="0" applyFont="1" applyBorder="1"/>
    <xf numFmtId="0" fontId="29" fillId="0" borderId="29" xfId="0" applyFont="1" applyBorder="1" applyAlignment="1" applyProtection="1">
      <alignment horizontal="center"/>
      <protection locked="0"/>
    </xf>
    <xf numFmtId="0" fontId="55" fillId="2" borderId="3" xfId="0" applyFont="1" applyFill="1" applyBorder="1" applyProtection="1">
      <protection hidden="1"/>
    </xf>
    <xf numFmtId="165" fontId="14" fillId="13" borderId="6" xfId="0" applyNumberFormat="1" applyFont="1" applyFill="1" applyBorder="1" applyAlignment="1" applyProtection="1">
      <alignment horizontal="center" vertical="center" wrapText="1"/>
      <protection locked="0"/>
    </xf>
    <xf numFmtId="165" fontId="14" fillId="14" borderId="6" xfId="0" applyNumberFormat="1" applyFont="1" applyFill="1" applyBorder="1" applyAlignment="1" applyProtection="1">
      <alignment horizontal="center" vertical="center" wrapText="1"/>
      <protection locked="0"/>
    </xf>
    <xf numFmtId="165" fontId="14" fillId="23" borderId="6" xfId="0" applyNumberFormat="1" applyFont="1" applyFill="1" applyBorder="1" applyAlignment="1" applyProtection="1">
      <alignment horizontal="center" vertical="center" wrapText="1"/>
      <protection locked="0"/>
    </xf>
    <xf numFmtId="165" fontId="14" fillId="24" borderId="6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3" xfId="0" applyNumberFormat="1" applyFont="1" applyFill="1" applyBorder="1" applyProtection="1">
      <protection hidden="1"/>
    </xf>
    <xf numFmtId="165" fontId="41" fillId="12" borderId="0" xfId="0" applyNumberFormat="1" applyFont="1" applyFill="1" applyProtection="1">
      <protection hidden="1"/>
    </xf>
    <xf numFmtId="165" fontId="27" fillId="6" borderId="3" xfId="1" applyNumberFormat="1" applyFont="1" applyFill="1" applyBorder="1" applyAlignment="1">
      <alignment horizontal="left" vertical="center"/>
    </xf>
    <xf numFmtId="165" fontId="14" fillId="14" borderId="38" xfId="0" applyNumberFormat="1" applyFont="1" applyFill="1" applyBorder="1" applyAlignment="1" applyProtection="1">
      <alignment horizontal="center" vertical="center" wrapText="1"/>
      <protection locked="0"/>
    </xf>
    <xf numFmtId="165" fontId="14" fillId="24" borderId="38" xfId="0" applyNumberFormat="1" applyFont="1" applyFill="1" applyBorder="1" applyAlignment="1" applyProtection="1">
      <alignment horizontal="center" vertical="center" wrapText="1"/>
      <protection locked="0"/>
    </xf>
    <xf numFmtId="165" fontId="14" fillId="23" borderId="38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13" xfId="0" applyFont="1" applyFill="1" applyBorder="1" applyAlignment="1">
      <alignment horizontal="center" vertical="center" wrapText="1"/>
    </xf>
    <xf numFmtId="0" fontId="30" fillId="0" borderId="17" xfId="0" applyFont="1" applyBorder="1"/>
    <xf numFmtId="0" fontId="29" fillId="3" borderId="27" xfId="0" applyFont="1" applyFill="1" applyBorder="1" applyAlignment="1">
      <alignment horizontal="center" vertical="center" wrapText="1"/>
    </xf>
    <xf numFmtId="0" fontId="30" fillId="0" borderId="28" xfId="0" applyFont="1" applyBorder="1"/>
    <xf numFmtId="0" fontId="28" fillId="15" borderId="30" xfId="0" applyFont="1" applyFill="1" applyBorder="1" applyAlignment="1">
      <alignment horizontal="center" vertical="center" textRotation="90" wrapText="1"/>
    </xf>
    <xf numFmtId="0" fontId="2" fillId="16" borderId="26" xfId="0" applyFont="1" applyFill="1" applyBorder="1"/>
    <xf numFmtId="0" fontId="2" fillId="16" borderId="34" xfId="0" applyFont="1" applyFill="1" applyBorder="1"/>
    <xf numFmtId="0" fontId="29" fillId="2" borderId="27" xfId="0" applyFont="1" applyFill="1" applyBorder="1" applyAlignment="1">
      <alignment horizontal="center" vertical="center" wrapText="1"/>
    </xf>
    <xf numFmtId="0" fontId="30" fillId="0" borderId="35" xfId="0" applyFont="1" applyBorder="1"/>
    <xf numFmtId="0" fontId="46" fillId="3" borderId="15" xfId="0" applyFont="1" applyFill="1" applyBorder="1" applyAlignment="1">
      <alignment horizontal="center" vertical="center" wrapText="1"/>
    </xf>
    <xf numFmtId="0" fontId="30" fillId="0" borderId="16" xfId="0" applyFont="1" applyBorder="1"/>
    <xf numFmtId="0" fontId="16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4" fillId="2" borderId="15" xfId="0" applyFont="1" applyFill="1" applyBorder="1" applyAlignment="1">
      <alignment horizontal="center" vertical="center" wrapText="1"/>
    </xf>
    <xf numFmtId="0" fontId="52" fillId="0" borderId="16" xfId="0" applyFont="1" applyBorder="1"/>
    <xf numFmtId="0" fontId="13" fillId="3" borderId="13" xfId="0" applyFont="1" applyFill="1" applyBorder="1" applyAlignment="1">
      <alignment horizontal="center" vertical="center" textRotation="90"/>
    </xf>
    <xf numFmtId="0" fontId="2" fillId="0" borderId="18" xfId="0" applyFont="1" applyBorder="1"/>
    <xf numFmtId="0" fontId="2" fillId="0" borderId="17" xfId="0" applyFont="1" applyBorder="1"/>
    <xf numFmtId="0" fontId="4" fillId="2" borderId="15" xfId="0" applyFont="1" applyFill="1" applyBorder="1" applyAlignment="1">
      <alignment horizontal="center" vertical="center"/>
    </xf>
    <xf numFmtId="0" fontId="48" fillId="0" borderId="16" xfId="0" applyFont="1" applyBorder="1"/>
    <xf numFmtId="0" fontId="31" fillId="2" borderId="22" xfId="0" applyFont="1" applyFill="1" applyBorder="1" applyAlignment="1">
      <alignment horizontal="center" vertical="center" wrapText="1"/>
    </xf>
    <xf numFmtId="0" fontId="52" fillId="0" borderId="23" xfId="0" applyFont="1" applyBorder="1"/>
    <xf numFmtId="0" fontId="52" fillId="0" borderId="24" xfId="0" applyFont="1" applyBorder="1"/>
    <xf numFmtId="0" fontId="11" fillId="0" borderId="0" xfId="0" applyFont="1" applyAlignment="1">
      <alignment horizontal="center" vertical="center"/>
    </xf>
    <xf numFmtId="0" fontId="0" fillId="0" borderId="0" xfId="0"/>
    <xf numFmtId="0" fontId="13" fillId="3" borderId="21" xfId="0" applyFont="1" applyFill="1" applyBorder="1" applyAlignment="1">
      <alignment horizontal="center" vertical="center" textRotation="90"/>
    </xf>
    <xf numFmtId="0" fontId="21" fillId="3" borderId="13" xfId="0" applyFont="1" applyFill="1" applyBorder="1" applyAlignment="1">
      <alignment horizontal="center" vertical="center" textRotation="90" wrapText="1"/>
    </xf>
    <xf numFmtId="0" fontId="35" fillId="6" borderId="30" xfId="0" applyFont="1" applyFill="1" applyBorder="1" applyAlignment="1">
      <alignment horizontal="center" vertical="center" textRotation="90" wrapText="1"/>
    </xf>
    <xf numFmtId="0" fontId="36" fillId="17" borderId="26" xfId="0" applyFont="1" applyFill="1" applyBorder="1"/>
    <xf numFmtId="0" fontId="36" fillId="17" borderId="34" xfId="0" applyFont="1" applyFill="1" applyBorder="1"/>
    <xf numFmtId="0" fontId="1" fillId="2" borderId="29" xfId="0" applyFont="1" applyFill="1" applyBorder="1" applyAlignment="1">
      <alignment horizontal="center"/>
    </xf>
    <xf numFmtId="0" fontId="14" fillId="0" borderId="29" xfId="0" applyFont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 vertical="top"/>
      <protection locked="0"/>
    </xf>
    <xf numFmtId="0" fontId="1" fillId="9" borderId="42" xfId="0" applyFont="1" applyFill="1" applyBorder="1" applyAlignment="1" applyProtection="1">
      <alignment horizontal="center" vertical="top"/>
      <protection locked="0"/>
    </xf>
    <xf numFmtId="0" fontId="1" fillId="9" borderId="43" xfId="0" applyFont="1" applyFill="1" applyBorder="1" applyAlignment="1" applyProtection="1">
      <alignment horizontal="center" vertical="top"/>
      <protection locked="0"/>
    </xf>
    <xf numFmtId="0" fontId="34" fillId="19" borderId="1" xfId="0" applyFont="1" applyFill="1" applyBorder="1" applyAlignment="1">
      <alignment horizontal="center"/>
    </xf>
    <xf numFmtId="0" fontId="2" fillId="20" borderId="29" xfId="0" applyFont="1" applyFill="1" applyBorder="1"/>
    <xf numFmtId="0" fontId="2" fillId="20" borderId="2" xfId="0" applyFont="1" applyFill="1" applyBorder="1"/>
    <xf numFmtId="0" fontId="34" fillId="27" borderId="1" xfId="0" applyFont="1" applyFill="1" applyBorder="1" applyAlignment="1">
      <alignment horizontal="center"/>
    </xf>
    <xf numFmtId="0" fontId="2" fillId="28" borderId="29" xfId="0" applyFont="1" applyFill="1" applyBorder="1"/>
    <xf numFmtId="0" fontId="2" fillId="28" borderId="2" xfId="0" applyFont="1" applyFill="1" applyBorder="1"/>
    <xf numFmtId="4" fontId="9" fillId="6" borderId="3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190500</xdr:rowOff>
    </xdr:from>
    <xdr:to>
      <xdr:col>0</xdr:col>
      <xdr:colOff>1460500</xdr:colOff>
      <xdr:row>0</xdr:row>
      <xdr:rowOff>565270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DEE51B4-23BA-9CF8-5A0A-77A80CCF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90500"/>
          <a:ext cx="1358900" cy="374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.louzada/Downloads/pit_ifrj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T e RAD"/>
      <sheetName val="Aulas"/>
      <sheetName val="Coregencia"/>
      <sheetName val="dado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Campus Arraial do Cabo </v>
          </cell>
          <cell r="D1" t="str">
            <v>Grupo I</v>
          </cell>
        </row>
        <row r="2">
          <cell r="B2" t="str">
            <v>Campus Duque de Caxias </v>
          </cell>
          <cell r="D2" t="str">
            <v>Grupo II</v>
          </cell>
        </row>
        <row r="3">
          <cell r="B3" t="str">
            <v>Campus Eng. Paulo de Frontin </v>
          </cell>
          <cell r="D3" t="str">
            <v>Grupo III</v>
          </cell>
        </row>
        <row r="4">
          <cell r="B4" t="str">
            <v>Campus Mesquita </v>
          </cell>
          <cell r="D4" t="str">
            <v>Grupo IV</v>
          </cell>
        </row>
        <row r="5">
          <cell r="B5" t="str">
            <v>Campus Nilópolis </v>
          </cell>
        </row>
        <row r="6">
          <cell r="B6" t="str">
            <v>Campus Nilo Peçanha - Pinheiral </v>
          </cell>
        </row>
        <row r="7">
          <cell r="B7" t="str">
            <v>Campus Paracambi </v>
          </cell>
        </row>
        <row r="8">
          <cell r="B8" t="str">
            <v>Campus Realengo </v>
          </cell>
        </row>
        <row r="9">
          <cell r="B9" t="str">
            <v>Campus Rio de Janeiro </v>
          </cell>
        </row>
        <row r="10">
          <cell r="B10" t="str">
            <v>Campus São Gonçalo </v>
          </cell>
        </row>
        <row r="11">
          <cell r="B11" t="str">
            <v>Campus Volta Redonda</v>
          </cell>
        </row>
        <row r="12">
          <cell r="B12" t="str">
            <v>Campus Resende</v>
          </cell>
        </row>
        <row r="13">
          <cell r="B13" t="str">
            <v>Campus Belford Roxo</v>
          </cell>
        </row>
        <row r="14">
          <cell r="B14" t="str">
            <v>Campus C. do Alemão</v>
          </cell>
        </row>
        <row r="15">
          <cell r="B15" t="str">
            <v>Campus Centro (Rio)</v>
          </cell>
        </row>
        <row r="16">
          <cell r="B16" t="str">
            <v>Campus C. de Deus (Rio)</v>
          </cell>
        </row>
        <row r="17">
          <cell r="B17" t="str">
            <v>Campus Mesquista</v>
          </cell>
        </row>
        <row r="18">
          <cell r="B18" t="str">
            <v>Campus Niterói</v>
          </cell>
        </row>
        <row r="19">
          <cell r="B19" t="str">
            <v>Campus Resende</v>
          </cell>
        </row>
        <row r="20">
          <cell r="B20" t="str">
            <v>Campus São João de Meriti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10"/>
  <sheetViews>
    <sheetView tabSelected="1" zoomScale="60" zoomScaleNormal="60" workbookViewId="0">
      <pane ySplit="1" topLeftCell="A2" activePane="bottomLeft" state="frozen"/>
      <selection pane="bottomLeft" activeCell="D9" sqref="D9"/>
    </sheetView>
  </sheetViews>
  <sheetFormatPr defaultColWidth="14.44140625" defaultRowHeight="15" customHeight="1" x14ac:dyDescent="0.3"/>
  <cols>
    <col min="1" max="1" width="23" customWidth="1"/>
    <col min="2" max="2" width="62.6640625" customWidth="1"/>
    <col min="3" max="4" width="31.33203125" customWidth="1"/>
    <col min="5" max="6" width="18.33203125" customWidth="1"/>
    <col min="7" max="7" width="135.6640625" customWidth="1"/>
    <col min="8" max="8" width="9.109375" style="40" customWidth="1"/>
    <col min="9" max="10" width="9.109375" style="63" customWidth="1"/>
    <col min="11" max="11" width="28.5546875" style="62" customWidth="1"/>
    <col min="12" max="12" width="114.88671875" style="62" bestFit="1" customWidth="1"/>
    <col min="13" max="13" width="14.44140625" style="63"/>
    <col min="14" max="14" width="14.44140625" style="75"/>
  </cols>
  <sheetData>
    <row r="1" spans="1:12" ht="60" customHeight="1" thickBot="1" x14ac:dyDescent="0.35">
      <c r="B1" s="39" t="s">
        <v>12</v>
      </c>
      <c r="C1" s="166" t="s">
        <v>13</v>
      </c>
      <c r="D1" s="166"/>
      <c r="E1" s="1"/>
      <c r="F1" s="64" t="s">
        <v>4</v>
      </c>
      <c r="G1" s="91" t="str">
        <f>IF(OR($B$2="",$B$3="",$B$4="",$D$2="",$D$3="",$D$4=""),"FAVOR PREENCHER AS INFORMAÇÕES DA TABELA AO LADO",
IF(AND($D$2=$L$2,OR($E$8+$E$9&lt;7.5,$E$8+$E$9&gt;10.5)),"FAVOR CORRIGIR SUA CARGA HORÁRIA SEMANAL DE AULAS. O GRUPO 1 DEVE TER ENTRE 8 E 10 HORAS!",
IF(AND($D$2=$L$2,OR($C$88&lt;19.9,$C$88&gt;20.1)),"FAVOR CORRIGIR SUA CARGA HORÁRIA TOTAL. O GRUPO 1 DEVE TER 20 HORAS!",
IF(AND($D$2=$L$2,OR($C$90&lt;25/60)),"FAVOR CORRIGIR SUA CARGA HORÁRIA PRESENCIAL NO CAMPUS. O GRUPO 1 DEVE TER NO MÍNIMO 10 HORAS!",
IF(AND($D$2=$L$3,OR($E$8+$E$9&lt;9.75,$E$8+$E$9&gt;18)),"FAVOR CORRIGIR SUA CARGA HORÁRIA SEMANAL DE AULAS. O GRUPO 2 DEVE TER ENTRE 10 E 18 HORAS!",
IF(AND($D$2=$L$3,OR($C$88&lt;39.95,$C$88&gt;40.05)),"FAVOR CORRIGIR SUA CARGA HORÁRIA TOTAL. O GRUPO 2 DEVE TER 40 HORAS!",
IF(AND($D$2=$L$3,OR($C$90&lt;25/30)),"FAVOR CORRIGIR SUA CARGA HORÁRIA PRESENCIAL NO CAMPUS. O GRUPO 2 DEVE TER NO MÍNIMO 20 HORAS!",
IF(AND($D$2=$L$4,OR($E$8+$E$9&lt;9,$E$8+$E$9&gt;10.5)),"FAVOR CORRIGIR SUA CARGA HORÁRIA SEMANAL DE AULAS. O GRUPO 3 DEVE TER 10 HORAS!",
IF(AND($D$2=$L$4,OR($C$88&lt;39.9,$C$88&gt;40.1)),"FAVOR CORRIGIR SUA CARGA HORÁRIA TOTAL. O GRUPO 3 DEVE TER 40 HORAS!",
IF(AND($D$2=$L$4,OR($C$90&lt;25/30)),"FAVOR CORRIGIR SUA CARGA HORÁRIA PRESENCIAL NO CAMPUS. O GRUPO 3 DEVE TER NO MÍNIMO 20 HORAS!",
IF(AND($D$2=$L$5,OR($E$8+$E$9&lt;6,$E$8+$E$9&gt;7.5)),"FAVOR CORRIGIR SUA CARGA HORÁRIA SEMANAL DE AULAS. O GRUPO 4 DEVE TER 6 HORAS!",
IF(AND($D$2=$L$5,OR($C$88&lt;39.9,$C$88&gt;40.1)),"FAVOR CORRIGIR SUA CARGA HORÁRIA TOTAL. O GRUPO 4 DEVE TER 40 HORAS!",
IF(AND($D$2=$L$5,OR($C$90&lt;25/30)),"FAVOR CORRIGIR SUA CARGA HORÁRIA PRESENCIAL NO CAMPUS. O GRUPO 4 DEVE TER NO MÍNIMO 20 HORAS!",
"NÃO EXISTEM PENDÊNCIAS NO SEU PLANO DE TRABALHO")))))))))))))</f>
        <v>FAVOR PREENCHER AS INFORMAÇÕES DA TABELA AO LADO</v>
      </c>
      <c r="H1" s="37"/>
      <c r="I1" s="60"/>
      <c r="J1" s="60"/>
      <c r="K1" s="55" t="s">
        <v>0</v>
      </c>
      <c r="L1" s="56" t="s">
        <v>1</v>
      </c>
    </row>
    <row r="2" spans="1:12" ht="69.599999999999994" customHeight="1" x14ac:dyDescent="0.4">
      <c r="A2" s="2" t="s">
        <v>2</v>
      </c>
      <c r="B2" s="92"/>
      <c r="C2" s="3" t="s">
        <v>3</v>
      </c>
      <c r="D2" s="52" t="s">
        <v>173</v>
      </c>
      <c r="E2" s="1"/>
      <c r="F2" s="66" t="s">
        <v>153</v>
      </c>
      <c r="G2" s="67" t="s">
        <v>163</v>
      </c>
      <c r="H2" s="37"/>
      <c r="I2" s="60"/>
      <c r="J2" s="60"/>
      <c r="K2" s="57" t="s">
        <v>5</v>
      </c>
      <c r="L2" s="58" t="s">
        <v>154</v>
      </c>
    </row>
    <row r="3" spans="1:12" ht="49.5" customHeight="1" x14ac:dyDescent="0.4">
      <c r="A3" s="4" t="s">
        <v>6</v>
      </c>
      <c r="B3" s="93"/>
      <c r="C3" s="5" t="s">
        <v>7</v>
      </c>
      <c r="D3" s="41">
        <v>2024</v>
      </c>
      <c r="E3" s="1"/>
      <c r="F3" s="68" t="s">
        <v>152</v>
      </c>
      <c r="G3" s="69" t="s">
        <v>162</v>
      </c>
      <c r="H3" s="37"/>
      <c r="I3" s="60"/>
      <c r="J3" s="60"/>
      <c r="K3" s="57" t="s">
        <v>8</v>
      </c>
      <c r="L3" s="58" t="s">
        <v>155</v>
      </c>
    </row>
    <row r="4" spans="1:12" ht="53.25" customHeight="1" thickBot="1" x14ac:dyDescent="0.45">
      <c r="A4" s="6" t="s">
        <v>9</v>
      </c>
      <c r="B4" s="54" t="s">
        <v>10</v>
      </c>
      <c r="C4" s="7" t="s">
        <v>11</v>
      </c>
      <c r="D4" s="53" t="s">
        <v>144</v>
      </c>
      <c r="E4" s="1"/>
      <c r="F4" s="70" t="s">
        <v>160</v>
      </c>
      <c r="G4" s="71" t="s">
        <v>161</v>
      </c>
      <c r="H4" s="37"/>
      <c r="I4" s="60"/>
      <c r="J4" s="60"/>
      <c r="K4" s="57" t="s">
        <v>14</v>
      </c>
      <c r="L4" s="59" t="s">
        <v>156</v>
      </c>
    </row>
    <row r="5" spans="1:12" ht="36" customHeight="1" x14ac:dyDescent="0.35">
      <c r="A5" s="148" t="s">
        <v>15</v>
      </c>
      <c r="B5" s="149"/>
      <c r="C5" s="149"/>
      <c r="D5" s="149"/>
      <c r="E5" s="149"/>
      <c r="F5" s="149"/>
      <c r="G5" s="149"/>
      <c r="H5" s="37"/>
      <c r="I5" s="60"/>
      <c r="J5" s="60"/>
      <c r="K5" s="57" t="s">
        <v>16</v>
      </c>
      <c r="L5" s="58" t="s">
        <v>157</v>
      </c>
    </row>
    <row r="6" spans="1:12" ht="25.5" customHeight="1" x14ac:dyDescent="0.35">
      <c r="A6" s="125" t="s">
        <v>17</v>
      </c>
      <c r="B6" s="72" t="s">
        <v>18</v>
      </c>
      <c r="C6" s="134" t="s">
        <v>165</v>
      </c>
      <c r="D6" s="135"/>
      <c r="E6" s="134" t="s">
        <v>164</v>
      </c>
      <c r="F6" s="135"/>
      <c r="G6" s="125" t="s">
        <v>19</v>
      </c>
      <c r="H6" s="37"/>
      <c r="I6" s="60"/>
      <c r="J6" s="60"/>
      <c r="K6" s="57" t="s">
        <v>20</v>
      </c>
      <c r="L6" s="59" t="s">
        <v>158</v>
      </c>
    </row>
    <row r="7" spans="1:12" ht="33.75" customHeight="1" x14ac:dyDescent="0.3">
      <c r="A7" s="126"/>
      <c r="B7" s="73" t="s">
        <v>21</v>
      </c>
      <c r="C7" s="74" t="s">
        <v>22</v>
      </c>
      <c r="D7" s="74" t="s">
        <v>23</v>
      </c>
      <c r="E7" s="74" t="s">
        <v>22</v>
      </c>
      <c r="F7" s="74" t="s">
        <v>23</v>
      </c>
      <c r="G7" s="126"/>
      <c r="H7" s="37"/>
      <c r="I7" s="60"/>
      <c r="J7" s="60"/>
      <c r="K7" s="57" t="s">
        <v>24</v>
      </c>
      <c r="L7" s="60"/>
    </row>
    <row r="8" spans="1:12" ht="43.8" x14ac:dyDescent="0.3">
      <c r="A8" s="140" t="s">
        <v>25</v>
      </c>
      <c r="B8" s="100" t="s">
        <v>171</v>
      </c>
      <c r="C8" s="97" t="s">
        <v>26</v>
      </c>
      <c r="D8" s="28" t="s">
        <v>143</v>
      </c>
      <c r="E8" s="8">
        <f>Aulas!C21</f>
        <v>0</v>
      </c>
      <c r="F8" s="28" t="s">
        <v>143</v>
      </c>
      <c r="G8" s="102"/>
      <c r="H8" s="37"/>
      <c r="I8" s="76"/>
      <c r="J8" s="60"/>
      <c r="K8" s="57" t="s">
        <v>27</v>
      </c>
      <c r="L8" s="60"/>
    </row>
    <row r="9" spans="1:12" ht="51" customHeight="1" x14ac:dyDescent="0.3">
      <c r="A9" s="141"/>
      <c r="B9" s="100" t="s">
        <v>28</v>
      </c>
      <c r="C9" s="97" t="s">
        <v>29</v>
      </c>
      <c r="D9" s="28" t="s">
        <v>143</v>
      </c>
      <c r="E9" s="65">
        <f>'Co-regencia'!D21</f>
        <v>0</v>
      </c>
      <c r="F9" s="28" t="s">
        <v>143</v>
      </c>
      <c r="G9" s="103"/>
      <c r="H9" s="37"/>
      <c r="I9" s="76"/>
      <c r="J9" s="60"/>
      <c r="K9" s="57" t="s">
        <v>10</v>
      </c>
      <c r="L9" s="60"/>
    </row>
    <row r="10" spans="1:12" ht="45.75" customHeight="1" x14ac:dyDescent="0.3">
      <c r="A10" s="141"/>
      <c r="B10" s="100" t="s">
        <v>30</v>
      </c>
      <c r="C10" s="97" t="s">
        <v>29</v>
      </c>
      <c r="D10" s="28" t="s">
        <v>143</v>
      </c>
      <c r="E10" s="29"/>
      <c r="F10" s="28" t="s">
        <v>143</v>
      </c>
      <c r="G10" s="103"/>
      <c r="H10" s="37"/>
      <c r="I10" s="60"/>
      <c r="J10" s="60"/>
      <c r="K10" s="57" t="s">
        <v>31</v>
      </c>
      <c r="L10" s="60"/>
    </row>
    <row r="11" spans="1:12" ht="45.75" customHeight="1" x14ac:dyDescent="0.3">
      <c r="A11" s="141"/>
      <c r="B11" s="100" t="s">
        <v>32</v>
      </c>
      <c r="C11" s="97" t="s">
        <v>29</v>
      </c>
      <c r="D11" s="28" t="s">
        <v>143</v>
      </c>
      <c r="E11" s="46"/>
      <c r="F11" s="28" t="s">
        <v>143</v>
      </c>
      <c r="G11" s="103"/>
      <c r="H11" s="37"/>
      <c r="I11" s="60"/>
      <c r="J11" s="60"/>
      <c r="K11" s="57" t="s">
        <v>33</v>
      </c>
      <c r="L11" s="60"/>
    </row>
    <row r="12" spans="1:12" ht="53.25" customHeight="1" x14ac:dyDescent="0.3">
      <c r="A12" s="141"/>
      <c r="B12" s="100" t="s">
        <v>34</v>
      </c>
      <c r="C12" s="97" t="s">
        <v>35</v>
      </c>
      <c r="D12" s="28" t="s">
        <v>143</v>
      </c>
      <c r="E12" s="29"/>
      <c r="F12" s="28" t="s">
        <v>143</v>
      </c>
      <c r="G12" s="103"/>
      <c r="H12" s="37"/>
      <c r="I12" s="60"/>
      <c r="J12" s="60"/>
      <c r="K12" s="57" t="s">
        <v>36</v>
      </c>
      <c r="L12" s="60"/>
    </row>
    <row r="13" spans="1:12" ht="42.75" customHeight="1" x14ac:dyDescent="0.3">
      <c r="A13" s="141"/>
      <c r="B13" s="100" t="s">
        <v>37</v>
      </c>
      <c r="C13" s="97" t="s">
        <v>38</v>
      </c>
      <c r="D13" s="28" t="s">
        <v>143</v>
      </c>
      <c r="E13" s="29"/>
      <c r="F13" s="28" t="s">
        <v>143</v>
      </c>
      <c r="G13" s="103"/>
      <c r="H13" s="37"/>
      <c r="I13" s="60"/>
      <c r="J13" s="60"/>
      <c r="K13" s="57" t="s">
        <v>39</v>
      </c>
      <c r="L13" s="60"/>
    </row>
    <row r="14" spans="1:12" ht="42.75" customHeight="1" x14ac:dyDescent="0.3">
      <c r="A14" s="141"/>
      <c r="B14" s="100" t="s">
        <v>40</v>
      </c>
      <c r="C14" s="97" t="s">
        <v>41</v>
      </c>
      <c r="D14" s="28" t="s">
        <v>143</v>
      </c>
      <c r="E14" s="29"/>
      <c r="F14" s="28" t="s">
        <v>143</v>
      </c>
      <c r="G14" s="103"/>
      <c r="H14" s="37"/>
      <c r="I14" s="60"/>
      <c r="J14" s="60"/>
      <c r="K14" s="57" t="s">
        <v>42</v>
      </c>
      <c r="L14" s="60"/>
    </row>
    <row r="15" spans="1:12" ht="42.75" customHeight="1" x14ac:dyDescent="0.3">
      <c r="A15" s="141"/>
      <c r="B15" s="100" t="s">
        <v>43</v>
      </c>
      <c r="C15" s="97" t="s">
        <v>44</v>
      </c>
      <c r="D15" s="28" t="s">
        <v>143</v>
      </c>
      <c r="E15" s="29"/>
      <c r="F15" s="28" t="s">
        <v>143</v>
      </c>
      <c r="G15" s="103"/>
      <c r="H15" s="37"/>
      <c r="I15" s="60"/>
      <c r="J15" s="60"/>
      <c r="K15" s="57" t="s">
        <v>45</v>
      </c>
      <c r="L15" s="60"/>
    </row>
    <row r="16" spans="1:12" ht="42.75" customHeight="1" x14ac:dyDescent="0.3">
      <c r="A16" s="141"/>
      <c r="B16" s="100" t="s">
        <v>46</v>
      </c>
      <c r="C16" s="97" t="s">
        <v>38</v>
      </c>
      <c r="D16" s="28" t="s">
        <v>143</v>
      </c>
      <c r="E16" s="29"/>
      <c r="F16" s="28" t="s">
        <v>143</v>
      </c>
      <c r="G16" s="103"/>
      <c r="H16" s="37"/>
      <c r="I16" s="60"/>
      <c r="J16" s="60"/>
      <c r="K16" s="57" t="s">
        <v>47</v>
      </c>
      <c r="L16" s="60"/>
    </row>
    <row r="17" spans="1:12" ht="42.75" customHeight="1" x14ac:dyDescent="0.3">
      <c r="A17" s="141"/>
      <c r="B17" s="100" t="s">
        <v>48</v>
      </c>
      <c r="C17" s="97" t="s">
        <v>49</v>
      </c>
      <c r="D17" s="28" t="s">
        <v>143</v>
      </c>
      <c r="E17" s="29"/>
      <c r="F17" s="28" t="s">
        <v>143</v>
      </c>
      <c r="G17" s="103"/>
      <c r="H17" s="37"/>
      <c r="I17" s="60"/>
      <c r="J17" s="60"/>
      <c r="K17" s="57" t="s">
        <v>50</v>
      </c>
      <c r="L17" s="60"/>
    </row>
    <row r="18" spans="1:12" ht="78" customHeight="1" x14ac:dyDescent="0.3">
      <c r="A18" s="141"/>
      <c r="B18" s="100" t="s">
        <v>51</v>
      </c>
      <c r="C18" s="97" t="s">
        <v>52</v>
      </c>
      <c r="D18" s="28" t="s">
        <v>143</v>
      </c>
      <c r="E18" s="29"/>
      <c r="F18" s="28" t="s">
        <v>143</v>
      </c>
      <c r="G18" s="103"/>
      <c r="H18" s="37"/>
      <c r="I18" s="60"/>
      <c r="J18" s="60"/>
      <c r="K18" s="60"/>
      <c r="L18" s="60"/>
    </row>
    <row r="19" spans="1:12" ht="51.75" customHeight="1" x14ac:dyDescent="0.3">
      <c r="A19" s="141"/>
      <c r="B19" s="100" t="s">
        <v>53</v>
      </c>
      <c r="C19" s="28" t="s">
        <v>143</v>
      </c>
      <c r="D19" s="99" t="s">
        <v>54</v>
      </c>
      <c r="E19" s="28" t="s">
        <v>143</v>
      </c>
      <c r="F19" s="30"/>
      <c r="G19" s="103"/>
      <c r="H19" s="37"/>
      <c r="I19" s="60"/>
      <c r="J19" s="60"/>
      <c r="K19" s="60"/>
      <c r="L19" s="60"/>
    </row>
    <row r="20" spans="1:12" ht="51.75" customHeight="1" x14ac:dyDescent="0.3">
      <c r="A20" s="141"/>
      <c r="B20" s="100" t="s">
        <v>55</v>
      </c>
      <c r="C20" s="97" t="s">
        <v>56</v>
      </c>
      <c r="D20" s="28" t="s">
        <v>143</v>
      </c>
      <c r="E20" s="31"/>
      <c r="F20" s="28" t="s">
        <v>143</v>
      </c>
      <c r="G20" s="103"/>
      <c r="H20" s="37"/>
      <c r="I20" s="60"/>
      <c r="J20" s="60"/>
      <c r="K20" s="60"/>
      <c r="L20" s="60"/>
    </row>
    <row r="21" spans="1:12" ht="51.75" customHeight="1" x14ac:dyDescent="0.3">
      <c r="A21" s="141"/>
      <c r="B21" s="100" t="s">
        <v>57</v>
      </c>
      <c r="C21" s="28" t="s">
        <v>143</v>
      </c>
      <c r="D21" s="97" t="s">
        <v>58</v>
      </c>
      <c r="E21" s="28" t="s">
        <v>143</v>
      </c>
      <c r="F21" s="30"/>
      <c r="G21" s="103"/>
      <c r="H21" s="37"/>
      <c r="I21" s="60"/>
      <c r="J21" s="60"/>
      <c r="K21" s="60"/>
      <c r="L21" s="60"/>
    </row>
    <row r="22" spans="1:12" ht="51.75" customHeight="1" x14ac:dyDescent="0.3">
      <c r="A22" s="141"/>
      <c r="B22" s="100" t="s">
        <v>59</v>
      </c>
      <c r="C22" s="28" t="s">
        <v>143</v>
      </c>
      <c r="D22" s="101" t="s">
        <v>60</v>
      </c>
      <c r="E22" s="28" t="s">
        <v>143</v>
      </c>
      <c r="F22" s="30"/>
      <c r="G22" s="103"/>
      <c r="H22" s="37"/>
      <c r="I22" s="60"/>
      <c r="J22" s="60"/>
      <c r="K22" s="60"/>
      <c r="L22" s="60"/>
    </row>
    <row r="23" spans="1:12" ht="43.95" customHeight="1" x14ac:dyDescent="0.3">
      <c r="A23" s="142"/>
      <c r="B23" s="98" t="s">
        <v>167</v>
      </c>
      <c r="C23" s="11"/>
      <c r="D23" s="12"/>
      <c r="E23" s="31"/>
      <c r="F23" s="32"/>
      <c r="G23" s="103"/>
      <c r="H23" s="37"/>
      <c r="I23" s="60"/>
      <c r="J23" s="60"/>
      <c r="K23" s="60"/>
      <c r="L23" s="60"/>
    </row>
    <row r="24" spans="1:12" ht="36" customHeight="1" x14ac:dyDescent="0.3">
      <c r="A24" s="13"/>
      <c r="B24" s="1"/>
      <c r="C24" s="143" t="str">
        <f>+A8</f>
        <v>ENSINO</v>
      </c>
      <c r="D24" s="144"/>
      <c r="E24" s="45">
        <f>(SUM(E8:E18)+E20+E23+(F19+F21+F22+F23)/18)</f>
        <v>0</v>
      </c>
      <c r="F24" s="14"/>
      <c r="H24" s="37"/>
      <c r="I24" s="60"/>
      <c r="J24" s="60"/>
      <c r="K24" s="60"/>
      <c r="L24" s="60"/>
    </row>
    <row r="25" spans="1:12" ht="12" customHeight="1" x14ac:dyDescent="0.3">
      <c r="A25" s="1"/>
      <c r="B25" s="1"/>
      <c r="C25" s="1"/>
      <c r="D25" s="15"/>
      <c r="E25" s="15"/>
      <c r="F25" s="16"/>
      <c r="H25" s="37"/>
      <c r="I25" s="60"/>
      <c r="J25" s="60"/>
      <c r="K25" s="60"/>
      <c r="L25" s="60"/>
    </row>
    <row r="26" spans="1:12" ht="32.25" customHeight="1" x14ac:dyDescent="0.35">
      <c r="A26" s="125" t="s">
        <v>17</v>
      </c>
      <c r="B26" s="72" t="s">
        <v>18</v>
      </c>
      <c r="C26" s="134" t="s">
        <v>165</v>
      </c>
      <c r="D26" s="135"/>
      <c r="E26" s="134" t="s">
        <v>164</v>
      </c>
      <c r="F26" s="135"/>
      <c r="G26" s="125" t="s">
        <v>19</v>
      </c>
      <c r="H26" s="37"/>
      <c r="I26" s="60"/>
      <c r="J26" s="60"/>
      <c r="K26" s="60"/>
      <c r="L26" s="60"/>
    </row>
    <row r="27" spans="1:12" ht="30.75" customHeight="1" x14ac:dyDescent="0.3">
      <c r="A27" s="126"/>
      <c r="B27" s="73" t="s">
        <v>21</v>
      </c>
      <c r="C27" s="74" t="s">
        <v>22</v>
      </c>
      <c r="D27" s="74" t="s">
        <v>23</v>
      </c>
      <c r="E27" s="74" t="s">
        <v>22</v>
      </c>
      <c r="F27" s="74" t="s">
        <v>23</v>
      </c>
      <c r="G27" s="126"/>
      <c r="H27" s="37"/>
      <c r="I27" s="60"/>
      <c r="J27" s="60"/>
      <c r="K27" s="60"/>
      <c r="L27" s="60"/>
    </row>
    <row r="28" spans="1:12" ht="67.5" customHeight="1" x14ac:dyDescent="0.3">
      <c r="A28" s="150" t="s">
        <v>61</v>
      </c>
      <c r="B28" s="145" t="s">
        <v>62</v>
      </c>
      <c r="C28" s="28" t="s">
        <v>143</v>
      </c>
      <c r="D28" s="99" t="s">
        <v>63</v>
      </c>
      <c r="E28" s="28" t="s">
        <v>143</v>
      </c>
      <c r="F28" s="30"/>
      <c r="G28" s="102"/>
      <c r="H28" s="37"/>
      <c r="I28" s="60"/>
      <c r="J28" s="60"/>
      <c r="K28" s="60"/>
      <c r="L28" s="60"/>
    </row>
    <row r="29" spans="1:12" ht="67.5" customHeight="1" x14ac:dyDescent="0.3">
      <c r="A29" s="141"/>
      <c r="B29" s="146"/>
      <c r="C29" s="28" t="s">
        <v>143</v>
      </c>
      <c r="D29" s="99" t="s">
        <v>169</v>
      </c>
      <c r="E29" s="28" t="s">
        <v>143</v>
      </c>
      <c r="F29" s="30"/>
      <c r="G29" s="102"/>
      <c r="H29" s="37"/>
      <c r="I29" s="60"/>
      <c r="J29" s="60"/>
      <c r="K29" s="60"/>
      <c r="L29" s="60"/>
    </row>
    <row r="30" spans="1:12" ht="67.5" customHeight="1" x14ac:dyDescent="0.3">
      <c r="A30" s="141"/>
      <c r="B30" s="147"/>
      <c r="C30" s="28" t="s">
        <v>143</v>
      </c>
      <c r="D30" s="99" t="s">
        <v>170</v>
      </c>
      <c r="E30" s="28" t="s">
        <v>143</v>
      </c>
      <c r="F30" s="30"/>
      <c r="G30" s="102"/>
      <c r="H30" s="37"/>
      <c r="I30" s="60"/>
      <c r="J30" s="60"/>
      <c r="K30" s="60"/>
      <c r="L30" s="60"/>
    </row>
    <row r="31" spans="1:12" ht="62.25" customHeight="1" x14ac:dyDescent="0.3">
      <c r="A31" s="141"/>
      <c r="B31" s="100" t="s">
        <v>64</v>
      </c>
      <c r="C31" s="28" t="s">
        <v>143</v>
      </c>
      <c r="D31" s="99" t="s">
        <v>65</v>
      </c>
      <c r="E31" s="28" t="s">
        <v>143</v>
      </c>
      <c r="F31" s="30"/>
      <c r="G31" s="103"/>
      <c r="H31" s="37"/>
      <c r="I31" s="60"/>
      <c r="J31" s="60"/>
      <c r="K31" s="60"/>
      <c r="L31" s="60"/>
    </row>
    <row r="32" spans="1:12" ht="90.75" customHeight="1" x14ac:dyDescent="0.3">
      <c r="A32" s="141"/>
      <c r="B32" s="100" t="s">
        <v>66</v>
      </c>
      <c r="C32" s="99" t="s">
        <v>67</v>
      </c>
      <c r="D32" s="28" t="s">
        <v>143</v>
      </c>
      <c r="E32" s="31"/>
      <c r="F32" s="28" t="s">
        <v>143</v>
      </c>
      <c r="G32" s="103"/>
      <c r="H32" s="37"/>
      <c r="I32" s="60"/>
      <c r="J32" s="60"/>
      <c r="K32" s="60"/>
      <c r="L32" s="60"/>
    </row>
    <row r="33" spans="1:12" ht="62.25" customHeight="1" x14ac:dyDescent="0.3">
      <c r="A33" s="141"/>
      <c r="B33" s="100" t="s">
        <v>68</v>
      </c>
      <c r="C33" s="99" t="s">
        <v>69</v>
      </c>
      <c r="D33" s="28" t="s">
        <v>143</v>
      </c>
      <c r="E33" s="31"/>
      <c r="F33" s="28" t="s">
        <v>143</v>
      </c>
      <c r="G33" s="102"/>
      <c r="H33" s="37"/>
      <c r="I33" s="60"/>
      <c r="J33" s="60"/>
      <c r="K33" s="60"/>
      <c r="L33" s="60"/>
    </row>
    <row r="34" spans="1:12" ht="75.75" customHeight="1" x14ac:dyDescent="0.3">
      <c r="A34" s="141"/>
      <c r="B34" s="100" t="s">
        <v>70</v>
      </c>
      <c r="C34" s="99" t="s">
        <v>71</v>
      </c>
      <c r="D34" s="28" t="s">
        <v>143</v>
      </c>
      <c r="E34" s="31"/>
      <c r="F34" s="28" t="s">
        <v>143</v>
      </c>
      <c r="G34" s="103"/>
      <c r="H34" s="37"/>
      <c r="I34" s="60"/>
      <c r="J34" s="60"/>
      <c r="K34" s="60"/>
      <c r="L34" s="60"/>
    </row>
    <row r="35" spans="1:12" ht="99.75" customHeight="1" x14ac:dyDescent="0.3">
      <c r="A35" s="141"/>
      <c r="B35" s="100" t="s">
        <v>72</v>
      </c>
      <c r="C35" s="97" t="s">
        <v>73</v>
      </c>
      <c r="D35" s="28" t="s">
        <v>143</v>
      </c>
      <c r="E35" s="31"/>
      <c r="F35" s="28" t="s">
        <v>143</v>
      </c>
      <c r="G35" s="103"/>
      <c r="H35" s="37"/>
      <c r="I35" s="60"/>
      <c r="J35" s="60"/>
      <c r="K35" s="60"/>
      <c r="L35" s="60"/>
    </row>
    <row r="36" spans="1:12" ht="62.25" customHeight="1" x14ac:dyDescent="0.3">
      <c r="A36" s="141"/>
      <c r="B36" s="100" t="s">
        <v>74</v>
      </c>
      <c r="C36" s="97" t="s">
        <v>75</v>
      </c>
      <c r="D36" s="28" t="s">
        <v>143</v>
      </c>
      <c r="E36" s="31"/>
      <c r="F36" s="28" t="s">
        <v>143</v>
      </c>
      <c r="G36" s="103"/>
      <c r="H36" s="37"/>
      <c r="I36" s="60"/>
      <c r="J36" s="60"/>
      <c r="K36" s="60"/>
      <c r="L36" s="60"/>
    </row>
    <row r="37" spans="1:12" ht="62.25" customHeight="1" x14ac:dyDescent="0.3">
      <c r="A37" s="141"/>
      <c r="B37" s="100" t="s">
        <v>76</v>
      </c>
      <c r="C37" s="28" t="s">
        <v>143</v>
      </c>
      <c r="D37" s="97" t="s">
        <v>77</v>
      </c>
      <c r="E37" s="28" t="s">
        <v>143</v>
      </c>
      <c r="F37" s="30"/>
      <c r="G37" s="103"/>
      <c r="H37" s="37"/>
      <c r="I37" s="60"/>
      <c r="J37" s="60"/>
      <c r="K37" s="60"/>
      <c r="L37" s="60"/>
    </row>
    <row r="38" spans="1:12" ht="62.25" customHeight="1" x14ac:dyDescent="0.3">
      <c r="A38" s="142"/>
      <c r="B38" s="98" t="s">
        <v>167</v>
      </c>
      <c r="C38" s="11"/>
      <c r="D38" s="12"/>
      <c r="E38" s="31"/>
      <c r="F38" s="32"/>
      <c r="G38" s="103"/>
      <c r="H38" s="37"/>
      <c r="I38" s="60"/>
      <c r="J38" s="60"/>
      <c r="K38" s="60"/>
      <c r="L38" s="60"/>
    </row>
    <row r="39" spans="1:12" ht="42" customHeight="1" x14ac:dyDescent="0.3">
      <c r="A39" s="17"/>
      <c r="B39" s="18"/>
      <c r="C39" s="138" t="str">
        <f>+A28</f>
        <v>PESQUISA E/OU INOVAÇÃO</v>
      </c>
      <c r="D39" s="139"/>
      <c r="E39" s="44">
        <f>SUM(E32:E36)+E38+(F28+F29+F30+F31+F37+F38)/18</f>
        <v>0</v>
      </c>
      <c r="F39" s="14"/>
      <c r="H39" s="37"/>
      <c r="I39" s="60"/>
      <c r="J39" s="60"/>
      <c r="K39" s="60"/>
      <c r="L39" s="60"/>
    </row>
    <row r="40" spans="1:12" ht="14.25" customHeight="1" x14ac:dyDescent="0.3">
      <c r="A40" s="1"/>
      <c r="B40" s="19"/>
      <c r="C40" s="1"/>
      <c r="D40" s="1"/>
      <c r="E40" s="1"/>
      <c r="F40" s="1"/>
      <c r="H40" s="37"/>
      <c r="I40" s="60"/>
      <c r="J40" s="60"/>
      <c r="K40" s="60"/>
      <c r="L40" s="60"/>
    </row>
    <row r="41" spans="1:12" ht="32.25" customHeight="1" x14ac:dyDescent="0.35">
      <c r="A41" s="125" t="s">
        <v>17</v>
      </c>
      <c r="B41" s="72" t="s">
        <v>18</v>
      </c>
      <c r="C41" s="134" t="s">
        <v>165</v>
      </c>
      <c r="D41" s="135"/>
      <c r="E41" s="134" t="s">
        <v>164</v>
      </c>
      <c r="F41" s="135"/>
      <c r="G41" s="125" t="s">
        <v>19</v>
      </c>
      <c r="H41" s="37"/>
      <c r="I41" s="60"/>
      <c r="J41" s="60"/>
      <c r="K41" s="60"/>
      <c r="L41" s="60"/>
    </row>
    <row r="42" spans="1:12" ht="29.25" customHeight="1" x14ac:dyDescent="0.3">
      <c r="A42" s="126"/>
      <c r="B42" s="73" t="s">
        <v>21</v>
      </c>
      <c r="C42" s="74" t="s">
        <v>22</v>
      </c>
      <c r="D42" s="74" t="s">
        <v>23</v>
      </c>
      <c r="E42" s="74" t="s">
        <v>22</v>
      </c>
      <c r="F42" s="74" t="s">
        <v>23</v>
      </c>
      <c r="G42" s="126"/>
      <c r="H42" s="37"/>
      <c r="I42" s="60"/>
      <c r="J42" s="60"/>
      <c r="K42" s="60"/>
      <c r="L42" s="60"/>
    </row>
    <row r="43" spans="1:12" ht="75.75" customHeight="1" x14ac:dyDescent="0.3">
      <c r="A43" s="140" t="s">
        <v>78</v>
      </c>
      <c r="B43" s="97" t="s">
        <v>79</v>
      </c>
      <c r="C43" s="97" t="s">
        <v>80</v>
      </c>
      <c r="D43" s="28" t="s">
        <v>143</v>
      </c>
      <c r="E43" s="31"/>
      <c r="F43" s="10"/>
      <c r="G43" s="102"/>
      <c r="H43" s="37"/>
      <c r="I43" s="60"/>
      <c r="J43" s="60"/>
      <c r="K43" s="60"/>
      <c r="L43" s="60"/>
    </row>
    <row r="44" spans="1:12" ht="75.75" customHeight="1" x14ac:dyDescent="0.3">
      <c r="A44" s="141"/>
      <c r="B44" s="97" t="s">
        <v>81</v>
      </c>
      <c r="C44" s="97" t="s">
        <v>82</v>
      </c>
      <c r="D44" s="28" t="s">
        <v>143</v>
      </c>
      <c r="E44" s="31"/>
      <c r="F44" s="10"/>
      <c r="G44" s="102"/>
      <c r="H44" s="37"/>
      <c r="I44" s="60"/>
      <c r="J44" s="60"/>
      <c r="K44" s="60"/>
      <c r="L44" s="60"/>
    </row>
    <row r="45" spans="1:12" ht="93" customHeight="1" x14ac:dyDescent="0.3">
      <c r="A45" s="141"/>
      <c r="B45" s="97" t="s">
        <v>83</v>
      </c>
      <c r="C45" s="97" t="s">
        <v>84</v>
      </c>
      <c r="D45" s="28" t="s">
        <v>143</v>
      </c>
      <c r="E45" s="31"/>
      <c r="F45" s="10"/>
      <c r="G45" s="102"/>
      <c r="H45" s="37"/>
      <c r="I45" s="60"/>
      <c r="J45" s="60"/>
      <c r="K45" s="60"/>
      <c r="L45" s="60"/>
    </row>
    <row r="46" spans="1:12" ht="93" customHeight="1" x14ac:dyDescent="0.3">
      <c r="A46" s="141"/>
      <c r="B46" s="97" t="s">
        <v>85</v>
      </c>
      <c r="C46" s="97" t="s">
        <v>86</v>
      </c>
      <c r="D46" s="28" t="s">
        <v>143</v>
      </c>
      <c r="E46" s="31"/>
      <c r="F46" s="10"/>
      <c r="G46" s="102"/>
      <c r="H46" s="37"/>
      <c r="I46" s="60"/>
      <c r="J46" s="60"/>
      <c r="K46" s="60"/>
      <c r="L46" s="60"/>
    </row>
    <row r="47" spans="1:12" ht="75.75" customHeight="1" x14ac:dyDescent="0.3">
      <c r="A47" s="141"/>
      <c r="B47" s="97" t="s">
        <v>87</v>
      </c>
      <c r="C47" s="28" t="s">
        <v>143</v>
      </c>
      <c r="D47" s="99" t="s">
        <v>88</v>
      </c>
      <c r="E47" s="28" t="s">
        <v>143</v>
      </c>
      <c r="F47" s="33"/>
      <c r="G47" s="102"/>
      <c r="H47" s="37"/>
      <c r="I47" s="60"/>
      <c r="J47" s="60"/>
      <c r="K47" s="60"/>
      <c r="L47" s="60"/>
    </row>
    <row r="48" spans="1:12" ht="75.75" customHeight="1" x14ac:dyDescent="0.3">
      <c r="A48" s="141"/>
      <c r="B48" s="97" t="s">
        <v>89</v>
      </c>
      <c r="C48" s="97" t="s">
        <v>90</v>
      </c>
      <c r="D48" s="28" t="s">
        <v>143</v>
      </c>
      <c r="E48" s="31"/>
      <c r="F48" s="28" t="s">
        <v>143</v>
      </c>
      <c r="G48" s="102"/>
      <c r="H48" s="37"/>
      <c r="I48" s="60"/>
      <c r="J48" s="60"/>
      <c r="K48" s="60"/>
      <c r="L48" s="60"/>
    </row>
    <row r="49" spans="1:12" ht="75.75" customHeight="1" x14ac:dyDescent="0.3">
      <c r="A49" s="141"/>
      <c r="B49" s="97" t="s">
        <v>91</v>
      </c>
      <c r="C49" s="28" t="s">
        <v>143</v>
      </c>
      <c r="D49" s="99" t="s">
        <v>92</v>
      </c>
      <c r="E49" s="28" t="s">
        <v>143</v>
      </c>
      <c r="F49" s="34"/>
      <c r="G49" s="102"/>
      <c r="H49" s="37"/>
      <c r="I49" s="60"/>
      <c r="J49" s="60"/>
      <c r="K49" s="60"/>
      <c r="L49" s="60"/>
    </row>
    <row r="50" spans="1:12" ht="75.75" customHeight="1" x14ac:dyDescent="0.3">
      <c r="A50" s="141"/>
      <c r="B50" s="98" t="s">
        <v>93</v>
      </c>
      <c r="C50" s="28" t="s">
        <v>143</v>
      </c>
      <c r="D50" s="97" t="s">
        <v>94</v>
      </c>
      <c r="E50" s="28" t="s">
        <v>143</v>
      </c>
      <c r="F50" s="35"/>
      <c r="G50" s="102"/>
      <c r="H50" s="37"/>
      <c r="I50" s="60"/>
      <c r="J50" s="60"/>
      <c r="K50" s="60"/>
      <c r="L50" s="60"/>
    </row>
    <row r="51" spans="1:12" ht="75.75" customHeight="1" x14ac:dyDescent="0.3">
      <c r="A51" s="142"/>
      <c r="B51" s="98" t="s">
        <v>167</v>
      </c>
      <c r="C51" s="11"/>
      <c r="D51" s="12"/>
      <c r="E51" s="31"/>
      <c r="F51" s="32"/>
      <c r="G51" s="102"/>
      <c r="H51" s="37"/>
      <c r="I51" s="60"/>
      <c r="J51" s="60"/>
      <c r="K51" s="60"/>
      <c r="L51" s="60"/>
    </row>
    <row r="52" spans="1:12" ht="36" customHeight="1" x14ac:dyDescent="0.3">
      <c r="A52" s="20"/>
      <c r="B52" s="18"/>
      <c r="C52" s="136" t="str">
        <f>+A43</f>
        <v xml:space="preserve">EXTENSÃO </v>
      </c>
      <c r="D52" s="137"/>
      <c r="E52" s="44">
        <f>E43+E44+E45+E46+E51+E48+(F47+F50+F49+F51)/18</f>
        <v>0</v>
      </c>
      <c r="F52" s="9"/>
      <c r="H52" s="37"/>
      <c r="I52" s="60"/>
      <c r="J52" s="60"/>
      <c r="K52" s="60"/>
      <c r="L52" s="60"/>
    </row>
    <row r="53" spans="1:12" ht="15.6" customHeight="1" x14ac:dyDescent="0.3">
      <c r="A53" s="1"/>
      <c r="B53" s="1"/>
      <c r="C53" s="1"/>
      <c r="D53" s="1"/>
      <c r="E53" s="1"/>
      <c r="F53" s="1"/>
      <c r="H53" s="37"/>
      <c r="I53" s="60"/>
      <c r="J53" s="60"/>
      <c r="K53" s="60"/>
      <c r="L53" s="60"/>
    </row>
    <row r="54" spans="1:12" ht="30.75" customHeight="1" x14ac:dyDescent="0.35">
      <c r="A54" s="125" t="s">
        <v>17</v>
      </c>
      <c r="B54" s="72" t="s">
        <v>18</v>
      </c>
      <c r="C54" s="134" t="s">
        <v>165</v>
      </c>
      <c r="D54" s="135"/>
      <c r="E54" s="134" t="s">
        <v>164</v>
      </c>
      <c r="F54" s="135"/>
      <c r="G54" s="125" t="s">
        <v>19</v>
      </c>
      <c r="H54" s="37"/>
      <c r="I54" s="60"/>
      <c r="J54" s="60"/>
      <c r="K54" s="60"/>
      <c r="L54" s="60"/>
    </row>
    <row r="55" spans="1:12" ht="30" customHeight="1" x14ac:dyDescent="0.3">
      <c r="A55" s="126"/>
      <c r="B55" s="73" t="s">
        <v>21</v>
      </c>
      <c r="C55" s="74" t="s">
        <v>22</v>
      </c>
      <c r="D55" s="74" t="s">
        <v>23</v>
      </c>
      <c r="E55" s="74" t="s">
        <v>22</v>
      </c>
      <c r="F55" s="74" t="s">
        <v>23</v>
      </c>
      <c r="G55" s="126"/>
      <c r="H55" s="37"/>
      <c r="I55" s="60"/>
      <c r="J55" s="60"/>
      <c r="K55" s="60"/>
      <c r="L55" s="60"/>
    </row>
    <row r="56" spans="1:12" ht="66" customHeight="1" x14ac:dyDescent="0.3">
      <c r="A56" s="151" t="s">
        <v>95</v>
      </c>
      <c r="B56" s="97" t="s">
        <v>96</v>
      </c>
      <c r="C56" s="97" t="s">
        <v>97</v>
      </c>
      <c r="D56" s="28" t="s">
        <v>143</v>
      </c>
      <c r="E56" s="31"/>
      <c r="F56" s="28" t="s">
        <v>143</v>
      </c>
      <c r="G56" s="102"/>
      <c r="H56" s="37"/>
      <c r="I56" s="60"/>
      <c r="J56" s="60"/>
      <c r="K56" s="60"/>
      <c r="L56" s="60"/>
    </row>
    <row r="57" spans="1:12" ht="66" customHeight="1" x14ac:dyDescent="0.3">
      <c r="A57" s="141"/>
      <c r="B57" s="97" t="s">
        <v>98</v>
      </c>
      <c r="C57" s="97" t="s">
        <v>99</v>
      </c>
      <c r="D57" s="28" t="s">
        <v>143</v>
      </c>
      <c r="E57" s="31"/>
      <c r="F57" s="28" t="s">
        <v>143</v>
      </c>
      <c r="G57" s="102"/>
      <c r="H57" s="37"/>
      <c r="I57" s="60"/>
      <c r="J57" s="60"/>
      <c r="K57" s="60"/>
      <c r="L57" s="60"/>
    </row>
    <row r="58" spans="1:12" ht="66" customHeight="1" x14ac:dyDescent="0.3">
      <c r="A58" s="141"/>
      <c r="B58" s="97" t="s">
        <v>100</v>
      </c>
      <c r="C58" s="99" t="s">
        <v>101</v>
      </c>
      <c r="D58" s="28" t="s">
        <v>143</v>
      </c>
      <c r="E58" s="31"/>
      <c r="F58" s="28" t="s">
        <v>143</v>
      </c>
      <c r="G58" s="102"/>
      <c r="H58" s="37"/>
      <c r="I58" s="60"/>
      <c r="J58" s="60"/>
      <c r="K58" s="60"/>
      <c r="L58" s="60"/>
    </row>
    <row r="59" spans="1:12" ht="66" customHeight="1" x14ac:dyDescent="0.3">
      <c r="A59" s="141"/>
      <c r="B59" s="97" t="s">
        <v>102</v>
      </c>
      <c r="C59" s="99" t="s">
        <v>103</v>
      </c>
      <c r="D59" s="28" t="s">
        <v>143</v>
      </c>
      <c r="E59" s="31"/>
      <c r="F59" s="28" t="s">
        <v>143</v>
      </c>
      <c r="G59" s="102"/>
      <c r="H59" s="37"/>
      <c r="I59" s="60"/>
      <c r="J59" s="60"/>
      <c r="K59" s="60"/>
      <c r="L59" s="60"/>
    </row>
    <row r="60" spans="1:12" ht="66" customHeight="1" x14ac:dyDescent="0.3">
      <c r="A60" s="141"/>
      <c r="B60" s="97" t="s">
        <v>104</v>
      </c>
      <c r="C60" s="99" t="s">
        <v>105</v>
      </c>
      <c r="D60" s="28" t="s">
        <v>143</v>
      </c>
      <c r="E60" s="31"/>
      <c r="F60" s="28" t="s">
        <v>143</v>
      </c>
      <c r="G60" s="102"/>
      <c r="H60" s="37"/>
      <c r="I60" s="60"/>
      <c r="J60" s="60"/>
      <c r="K60" s="60"/>
      <c r="L60" s="60"/>
    </row>
    <row r="61" spans="1:12" ht="66" customHeight="1" x14ac:dyDescent="0.3">
      <c r="A61" s="141"/>
      <c r="B61" s="97" t="s">
        <v>168</v>
      </c>
      <c r="C61" s="99" t="s">
        <v>106</v>
      </c>
      <c r="D61" s="28" t="s">
        <v>143</v>
      </c>
      <c r="E61" s="31"/>
      <c r="F61" s="28" t="s">
        <v>143</v>
      </c>
      <c r="G61" s="102"/>
      <c r="H61" s="37"/>
      <c r="I61" s="60"/>
      <c r="J61" s="60"/>
      <c r="K61" s="60"/>
      <c r="L61" s="60"/>
    </row>
    <row r="62" spans="1:12" ht="66" customHeight="1" x14ac:dyDescent="0.3">
      <c r="A62" s="141"/>
      <c r="B62" s="97" t="s">
        <v>107</v>
      </c>
      <c r="C62" s="99"/>
      <c r="D62" s="99" t="s">
        <v>108</v>
      </c>
      <c r="E62" s="28" t="s">
        <v>143</v>
      </c>
      <c r="F62" s="31"/>
      <c r="G62" s="102"/>
      <c r="H62" s="37"/>
      <c r="I62" s="60"/>
      <c r="J62" s="60"/>
      <c r="K62" s="60"/>
      <c r="L62" s="60"/>
    </row>
    <row r="63" spans="1:12" ht="66" customHeight="1" x14ac:dyDescent="0.3">
      <c r="A63" s="141"/>
      <c r="B63" s="97" t="s">
        <v>109</v>
      </c>
      <c r="C63" s="99" t="s">
        <v>110</v>
      </c>
      <c r="D63" s="28" t="s">
        <v>143</v>
      </c>
      <c r="E63" s="31"/>
      <c r="F63" s="28" t="s">
        <v>143</v>
      </c>
      <c r="G63" s="102"/>
      <c r="H63" s="37"/>
      <c r="I63" s="60"/>
      <c r="J63" s="60"/>
      <c r="K63" s="60"/>
      <c r="L63" s="60"/>
    </row>
    <row r="64" spans="1:12" ht="66" customHeight="1" x14ac:dyDescent="0.3">
      <c r="A64" s="141"/>
      <c r="B64" s="97" t="s">
        <v>111</v>
      </c>
      <c r="C64" s="99" t="s">
        <v>110</v>
      </c>
      <c r="D64" s="28" t="s">
        <v>143</v>
      </c>
      <c r="E64" s="31"/>
      <c r="F64" s="28" t="s">
        <v>143</v>
      </c>
      <c r="G64" s="102"/>
      <c r="H64" s="37"/>
      <c r="I64" s="60"/>
      <c r="J64" s="60"/>
      <c r="K64" s="60"/>
      <c r="L64" s="60"/>
    </row>
    <row r="65" spans="1:12" ht="66" customHeight="1" x14ac:dyDescent="0.3">
      <c r="A65" s="141"/>
      <c r="B65" s="97" t="s">
        <v>112</v>
      </c>
      <c r="C65" s="99" t="s">
        <v>113</v>
      </c>
      <c r="D65" s="28" t="s">
        <v>143</v>
      </c>
      <c r="E65" s="31"/>
      <c r="F65" s="28" t="s">
        <v>143</v>
      </c>
      <c r="G65" s="102"/>
      <c r="H65" s="37"/>
      <c r="I65" s="60"/>
      <c r="J65" s="60"/>
      <c r="K65" s="60"/>
      <c r="L65" s="60"/>
    </row>
    <row r="66" spans="1:12" ht="66" customHeight="1" x14ac:dyDescent="0.3">
      <c r="A66" s="141"/>
      <c r="B66" s="97" t="s">
        <v>114</v>
      </c>
      <c r="C66" s="28" t="s">
        <v>143</v>
      </c>
      <c r="D66" s="99" t="s">
        <v>115</v>
      </c>
      <c r="E66" s="28" t="s">
        <v>143</v>
      </c>
      <c r="F66" s="32"/>
      <c r="G66" s="102"/>
      <c r="H66" s="37"/>
      <c r="I66" s="60"/>
      <c r="J66" s="60"/>
      <c r="K66" s="60"/>
      <c r="L66" s="60"/>
    </row>
    <row r="67" spans="1:12" ht="66" customHeight="1" x14ac:dyDescent="0.3">
      <c r="A67" s="142"/>
      <c r="B67" s="98" t="s">
        <v>167</v>
      </c>
      <c r="C67" s="11"/>
      <c r="D67" s="12"/>
      <c r="E67" s="31"/>
      <c r="F67" s="32"/>
      <c r="G67" s="102"/>
      <c r="H67" s="37"/>
      <c r="I67" s="60"/>
      <c r="J67" s="60"/>
      <c r="K67" s="60"/>
      <c r="L67" s="60"/>
    </row>
    <row r="68" spans="1:12" ht="36" customHeight="1" x14ac:dyDescent="0.3">
      <c r="A68" s="1"/>
      <c r="B68" s="1"/>
      <c r="C68" s="143" t="str">
        <f>+A56</f>
        <v>GESTÃO E REPRESENTAÇÃO INSTITUCIONAL</v>
      </c>
      <c r="D68" s="144"/>
      <c r="E68" s="44">
        <f>E56+E58+E59+E60+E61+E65+E67+E57+E63+E64+(F62+F66+F67)/18</f>
        <v>0</v>
      </c>
      <c r="F68" s="21"/>
      <c r="G68" s="1"/>
      <c r="H68" s="37"/>
      <c r="I68" s="60"/>
      <c r="J68" s="60"/>
      <c r="K68" s="60"/>
      <c r="L68" s="60"/>
    </row>
    <row r="69" spans="1:12" ht="36" customHeight="1" x14ac:dyDescent="0.3">
      <c r="A69" s="78"/>
      <c r="B69" s="78"/>
      <c r="C69" s="79"/>
      <c r="D69" s="80"/>
      <c r="E69" s="81"/>
      <c r="F69" s="82"/>
      <c r="G69" s="78"/>
      <c r="H69" s="47"/>
      <c r="I69" s="61"/>
      <c r="J69" s="61"/>
      <c r="K69" s="61"/>
      <c r="L69" s="61"/>
    </row>
    <row r="70" spans="1:12" ht="28.5" customHeight="1" x14ac:dyDescent="0.3">
      <c r="A70" s="77" t="s">
        <v>116</v>
      </c>
      <c r="B70" s="83"/>
      <c r="C70" s="84"/>
      <c r="D70" s="84"/>
      <c r="E70" s="85"/>
      <c r="F70" s="86"/>
      <c r="G70" s="83"/>
      <c r="H70" s="37"/>
      <c r="I70" s="60"/>
      <c r="J70" s="60"/>
      <c r="K70" s="60"/>
      <c r="L70" s="60" t="s">
        <v>146</v>
      </c>
    </row>
    <row r="71" spans="1:12" ht="28.5" customHeight="1" x14ac:dyDescent="0.3">
      <c r="A71" s="77" t="s">
        <v>117</v>
      </c>
      <c r="B71" s="83"/>
      <c r="C71" s="84"/>
      <c r="D71" s="84"/>
      <c r="E71" s="85"/>
      <c r="F71" s="86"/>
      <c r="G71" s="83"/>
      <c r="H71" s="37"/>
      <c r="I71" s="60"/>
      <c r="J71" s="60"/>
      <c r="K71" s="60"/>
      <c r="L71" s="60"/>
    </row>
    <row r="72" spans="1:12" ht="33" customHeight="1" thickBot="1" x14ac:dyDescent="0.35">
      <c r="A72" s="77" t="s">
        <v>118</v>
      </c>
      <c r="B72" s="83"/>
      <c r="C72" s="83"/>
      <c r="D72" s="83"/>
      <c r="E72" s="83"/>
      <c r="F72" s="83"/>
      <c r="G72" s="83"/>
      <c r="H72" s="37"/>
      <c r="I72" s="60"/>
      <c r="J72" s="60"/>
      <c r="K72" s="114"/>
      <c r="L72" s="119">
        <v>0.29166666666666669</v>
      </c>
    </row>
    <row r="73" spans="1:12" ht="22.95" customHeight="1" thickBot="1" x14ac:dyDescent="0.35">
      <c r="A73" s="152" t="s">
        <v>119</v>
      </c>
      <c r="B73" s="22" t="s">
        <v>120</v>
      </c>
      <c r="C73" s="22" t="s">
        <v>147</v>
      </c>
      <c r="D73" s="22" t="s">
        <v>148</v>
      </c>
      <c r="E73" s="1"/>
      <c r="F73" s="1"/>
      <c r="G73" s="1"/>
      <c r="H73" s="37"/>
      <c r="I73" s="60"/>
      <c r="J73" s="60"/>
      <c r="K73" s="114"/>
      <c r="L73" s="119">
        <v>0.3125</v>
      </c>
    </row>
    <row r="74" spans="1:12" ht="15.6" customHeight="1" thickBot="1" x14ac:dyDescent="0.35">
      <c r="A74" s="153"/>
      <c r="B74" s="132" t="s">
        <v>121</v>
      </c>
      <c r="C74" s="115"/>
      <c r="D74" s="116"/>
      <c r="E74" s="38"/>
      <c r="F74" s="1"/>
      <c r="G74" s="1"/>
      <c r="H74" s="37"/>
      <c r="I74" s="60"/>
      <c r="J74" s="60"/>
      <c r="K74" s="114"/>
      <c r="L74" s="119">
        <v>0.33333333333333331</v>
      </c>
    </row>
    <row r="75" spans="1:12" ht="13.95" customHeight="1" thickBot="1" x14ac:dyDescent="0.35">
      <c r="A75" s="153"/>
      <c r="B75" s="128"/>
      <c r="C75" s="115"/>
      <c r="D75" s="116"/>
      <c r="E75" s="38"/>
      <c r="F75" s="1"/>
      <c r="G75" s="1"/>
      <c r="H75" s="37"/>
      <c r="I75" s="60"/>
      <c r="J75" s="60"/>
      <c r="K75" s="114"/>
      <c r="L75" s="119">
        <v>0.35416666666666669</v>
      </c>
    </row>
    <row r="76" spans="1:12" ht="14.25" customHeight="1" thickBot="1" x14ac:dyDescent="0.35">
      <c r="A76" s="153"/>
      <c r="B76" s="127" t="s">
        <v>122</v>
      </c>
      <c r="C76" s="117"/>
      <c r="D76" s="118"/>
      <c r="E76" s="38"/>
      <c r="F76" s="1"/>
      <c r="G76" s="1"/>
      <c r="H76" s="37"/>
      <c r="I76" s="60"/>
      <c r="J76" s="60"/>
      <c r="K76" s="114"/>
      <c r="L76" s="119">
        <v>0.375</v>
      </c>
    </row>
    <row r="77" spans="1:12" ht="14.25" customHeight="1" thickBot="1" x14ac:dyDescent="0.35">
      <c r="A77" s="153"/>
      <c r="B77" s="128"/>
      <c r="C77" s="117"/>
      <c r="D77" s="118"/>
      <c r="E77" s="38"/>
      <c r="F77" s="1"/>
      <c r="G77" s="1"/>
      <c r="H77" s="37"/>
      <c r="I77" s="60"/>
      <c r="J77" s="60"/>
      <c r="K77" s="114"/>
      <c r="L77" s="119">
        <v>0.39583333333333298</v>
      </c>
    </row>
    <row r="78" spans="1:12" ht="14.25" customHeight="1" thickBot="1" x14ac:dyDescent="0.35">
      <c r="A78" s="153"/>
      <c r="B78" s="132" t="s">
        <v>123</v>
      </c>
      <c r="C78" s="115"/>
      <c r="D78" s="116"/>
      <c r="E78" s="38"/>
      <c r="F78" s="1"/>
      <c r="G78" s="1"/>
      <c r="H78" s="37"/>
      <c r="I78" s="60"/>
      <c r="J78" s="60"/>
      <c r="K78" s="114"/>
      <c r="L78" s="119">
        <v>0.41666666666666702</v>
      </c>
    </row>
    <row r="79" spans="1:12" ht="14.25" customHeight="1" thickBot="1" x14ac:dyDescent="0.35">
      <c r="A79" s="153"/>
      <c r="B79" s="128"/>
      <c r="C79" s="115"/>
      <c r="D79" s="116"/>
      <c r="E79" s="38"/>
      <c r="F79" s="1"/>
      <c r="G79" s="1"/>
      <c r="H79" s="37"/>
      <c r="I79" s="60"/>
      <c r="J79" s="60"/>
      <c r="K79" s="114"/>
      <c r="L79" s="119">
        <v>0.4375</v>
      </c>
    </row>
    <row r="80" spans="1:12" ht="14.25" customHeight="1" thickBot="1" x14ac:dyDescent="0.35">
      <c r="A80" s="153"/>
      <c r="B80" s="127" t="s">
        <v>124</v>
      </c>
      <c r="C80" s="117"/>
      <c r="D80" s="118"/>
      <c r="E80" s="38"/>
      <c r="F80" s="1"/>
      <c r="G80" s="1"/>
      <c r="H80" s="37"/>
      <c r="I80" s="60"/>
      <c r="J80" s="60"/>
      <c r="K80" s="114"/>
      <c r="L80" s="119">
        <v>0.45833333333333298</v>
      </c>
    </row>
    <row r="81" spans="1:12" ht="14.25" customHeight="1" thickBot="1" x14ac:dyDescent="0.35">
      <c r="A81" s="153"/>
      <c r="B81" s="128"/>
      <c r="C81" s="117"/>
      <c r="D81" s="118"/>
      <c r="E81" s="38"/>
      <c r="F81" s="1"/>
      <c r="G81" s="1"/>
      <c r="H81" s="37"/>
      <c r="I81" s="60"/>
      <c r="J81" s="60"/>
      <c r="K81" s="114"/>
      <c r="L81" s="119">
        <v>0.47916666666666702</v>
      </c>
    </row>
    <row r="82" spans="1:12" ht="14.25" customHeight="1" thickBot="1" x14ac:dyDescent="0.35">
      <c r="A82" s="153"/>
      <c r="B82" s="132" t="s">
        <v>125</v>
      </c>
      <c r="C82" s="115"/>
      <c r="D82" s="116"/>
      <c r="E82" s="38"/>
      <c r="F82" s="1"/>
      <c r="G82" s="1"/>
      <c r="H82" s="37"/>
      <c r="I82" s="60"/>
      <c r="J82" s="60"/>
      <c r="K82" s="114"/>
      <c r="L82" s="119">
        <v>0.5</v>
      </c>
    </row>
    <row r="83" spans="1:12" ht="14.25" customHeight="1" thickBot="1" x14ac:dyDescent="0.35">
      <c r="A83" s="153"/>
      <c r="B83" s="128"/>
      <c r="C83" s="115"/>
      <c r="D83" s="116"/>
      <c r="E83" s="38"/>
      <c r="F83" s="1"/>
      <c r="G83" s="1"/>
      <c r="H83" s="37"/>
      <c r="I83" s="60"/>
      <c r="J83" s="60"/>
      <c r="K83" s="114"/>
      <c r="L83" s="119">
        <v>0.52083333333333304</v>
      </c>
    </row>
    <row r="84" spans="1:12" ht="14.25" customHeight="1" thickBot="1" x14ac:dyDescent="0.35">
      <c r="A84" s="153"/>
      <c r="B84" s="127" t="s">
        <v>126</v>
      </c>
      <c r="C84" s="117"/>
      <c r="D84" s="118"/>
      <c r="E84" s="38"/>
      <c r="F84" s="1"/>
      <c r="G84" s="1"/>
      <c r="H84" s="37"/>
      <c r="I84" s="60"/>
      <c r="J84" s="60"/>
      <c r="K84" s="114"/>
      <c r="L84" s="119">
        <v>0.54166666666666696</v>
      </c>
    </row>
    <row r="85" spans="1:12" ht="14.25" customHeight="1" thickBot="1" x14ac:dyDescent="0.35">
      <c r="A85" s="154"/>
      <c r="B85" s="133"/>
      <c r="C85" s="117"/>
      <c r="D85" s="117"/>
      <c r="E85" s="38"/>
      <c r="F85" s="1"/>
      <c r="G85" s="1"/>
      <c r="H85" s="37"/>
      <c r="I85" s="60"/>
      <c r="J85" s="60"/>
      <c r="K85" s="114"/>
      <c r="L85" s="119">
        <v>0.5625</v>
      </c>
    </row>
    <row r="86" spans="1:12" ht="14.25" customHeight="1" x14ac:dyDescent="0.4">
      <c r="A86" s="1"/>
      <c r="B86" s="1"/>
      <c r="C86" s="1"/>
      <c r="D86" s="23"/>
      <c r="E86" s="1"/>
      <c r="F86" s="1"/>
      <c r="G86" s="1"/>
      <c r="H86" s="37"/>
      <c r="I86" s="60"/>
      <c r="J86" s="60"/>
      <c r="K86" s="114"/>
      <c r="L86" s="119">
        <v>0.58333333333333304</v>
      </c>
    </row>
    <row r="87" spans="1:12" ht="14.25" customHeight="1" x14ac:dyDescent="0.3">
      <c r="A87" s="1"/>
      <c r="B87" s="1"/>
      <c r="C87" s="1"/>
      <c r="D87" s="1"/>
      <c r="E87" s="1"/>
      <c r="F87" s="1"/>
      <c r="G87" s="1"/>
      <c r="H87" s="37"/>
      <c r="I87" s="60"/>
      <c r="J87" s="60"/>
      <c r="K87" s="114"/>
      <c r="L87" s="119">
        <v>0.60416666666666696</v>
      </c>
    </row>
    <row r="88" spans="1:12" ht="36" customHeight="1" x14ac:dyDescent="0.3">
      <c r="A88" s="1"/>
      <c r="B88" s="42" t="s">
        <v>127</v>
      </c>
      <c r="C88" s="43">
        <f>E68+E52+E39+E24</f>
        <v>0</v>
      </c>
      <c r="D88" s="1"/>
      <c r="E88" s="106"/>
      <c r="F88" s="155"/>
      <c r="G88" s="155"/>
      <c r="H88" s="37"/>
      <c r="I88" s="60"/>
      <c r="J88" s="60"/>
      <c r="K88" s="114"/>
      <c r="L88" s="119">
        <v>0.625</v>
      </c>
    </row>
    <row r="89" spans="1:12" ht="14.25" customHeight="1" x14ac:dyDescent="0.3">
      <c r="A89" s="1"/>
      <c r="B89" s="1"/>
      <c r="C89" s="1"/>
      <c r="D89" s="1"/>
      <c r="E89" s="1"/>
      <c r="F89" s="1"/>
      <c r="G89" s="1"/>
      <c r="H89" s="37"/>
      <c r="I89" s="60"/>
      <c r="J89" s="60"/>
      <c r="K89" s="114"/>
      <c r="L89" s="119">
        <v>0.64583333333333404</v>
      </c>
    </row>
    <row r="90" spans="1:12" ht="35.4" customHeight="1" x14ac:dyDescent="0.3">
      <c r="A90" s="1"/>
      <c r="B90" s="36" t="s">
        <v>145</v>
      </c>
      <c r="C90" s="121">
        <f>($D$74-$C$74)+($D$75-$C$75)+($D$76-$C$76)+($D$77-$C$77)+($D$78-$C$78)+($D$79-$C$79)+($D$80-$C$80)+($D$81-$C$81)+($D$82-$C$82)+($D$83-$C$83)+($D$84-$C$84)+($D$85-$C$85)</f>
        <v>0</v>
      </c>
      <c r="D90" s="1"/>
      <c r="E90" s="106"/>
      <c r="F90" s="155"/>
      <c r="G90" s="155"/>
      <c r="H90" s="37"/>
      <c r="I90" s="60"/>
      <c r="J90" s="60"/>
      <c r="K90" s="114"/>
      <c r="L90" s="119">
        <v>0.66666666666666696</v>
      </c>
    </row>
    <row r="91" spans="1:12" ht="14.25" customHeight="1" x14ac:dyDescent="0.3">
      <c r="A91" s="1"/>
      <c r="B91" s="1"/>
      <c r="C91" s="1"/>
      <c r="D91" s="1"/>
      <c r="E91" s="1"/>
      <c r="F91" s="1"/>
      <c r="G91" s="1"/>
      <c r="H91" s="37"/>
      <c r="I91" s="60"/>
      <c r="J91" s="60"/>
      <c r="K91" s="114"/>
      <c r="L91" s="119">
        <v>0.6875</v>
      </c>
    </row>
    <row r="92" spans="1:12" ht="14.25" customHeight="1" thickBot="1" x14ac:dyDescent="0.35">
      <c r="A92" s="1"/>
      <c r="B92" s="1"/>
      <c r="C92" s="1"/>
      <c r="D92" s="1"/>
      <c r="E92" s="1"/>
      <c r="F92" s="1"/>
      <c r="G92" s="1"/>
      <c r="H92" s="37"/>
      <c r="I92" s="60"/>
      <c r="J92" s="60"/>
      <c r="K92" s="114"/>
      <c r="L92" s="119">
        <v>0.70833333333333404</v>
      </c>
    </row>
    <row r="93" spans="1:12" ht="14.25" customHeight="1" thickBot="1" x14ac:dyDescent="0.35">
      <c r="A93" s="129" t="s">
        <v>149</v>
      </c>
      <c r="B93" s="22" t="s">
        <v>120</v>
      </c>
      <c r="C93" s="22" t="s">
        <v>150</v>
      </c>
      <c r="D93" s="95" t="s">
        <v>151</v>
      </c>
      <c r="E93" s="96" t="s">
        <v>166</v>
      </c>
      <c r="F93" s="1"/>
      <c r="G93" s="109" t="s">
        <v>174</v>
      </c>
      <c r="H93" s="37"/>
      <c r="I93" s="60"/>
      <c r="J93" s="60"/>
      <c r="K93" s="114"/>
      <c r="L93" s="119">
        <v>0.72916666666666696</v>
      </c>
    </row>
    <row r="94" spans="1:12" ht="14.25" customHeight="1" thickBot="1" x14ac:dyDescent="0.35">
      <c r="A94" s="130"/>
      <c r="B94" s="132" t="s">
        <v>121</v>
      </c>
      <c r="C94" s="115"/>
      <c r="D94" s="122"/>
      <c r="E94" s="104"/>
      <c r="F94" s="1"/>
      <c r="G94" s="157"/>
      <c r="H94" s="37"/>
      <c r="I94" s="60"/>
      <c r="J94" s="60"/>
      <c r="K94" s="114"/>
      <c r="L94" s="119">
        <v>0.75</v>
      </c>
    </row>
    <row r="95" spans="1:12" ht="14.25" customHeight="1" thickBot="1" x14ac:dyDescent="0.35">
      <c r="A95" s="130"/>
      <c r="B95" s="128"/>
      <c r="C95" s="115"/>
      <c r="D95" s="122"/>
      <c r="E95" s="104"/>
      <c r="F95" s="1"/>
      <c r="G95" s="158"/>
      <c r="H95" s="37"/>
      <c r="I95" s="60"/>
      <c r="J95" s="60"/>
      <c r="K95" s="114"/>
      <c r="L95" s="119">
        <v>0.77083333333333404</v>
      </c>
    </row>
    <row r="96" spans="1:12" ht="14.25" customHeight="1" thickBot="1" x14ac:dyDescent="0.35">
      <c r="A96" s="130"/>
      <c r="B96" s="127" t="s">
        <v>122</v>
      </c>
      <c r="C96" s="117"/>
      <c r="D96" s="123"/>
      <c r="E96" s="105"/>
      <c r="F96" s="1"/>
      <c r="G96" s="158"/>
      <c r="H96" s="37"/>
      <c r="I96" s="60"/>
      <c r="J96" s="60"/>
      <c r="K96" s="114"/>
      <c r="L96" s="119">
        <v>0.79166666666666696</v>
      </c>
    </row>
    <row r="97" spans="1:12" ht="14.25" customHeight="1" thickBot="1" x14ac:dyDescent="0.35">
      <c r="A97" s="130"/>
      <c r="B97" s="128"/>
      <c r="C97" s="117"/>
      <c r="D97" s="123"/>
      <c r="E97" s="105"/>
      <c r="F97" s="1"/>
      <c r="G97" s="159"/>
      <c r="H97" s="37"/>
      <c r="I97" s="60"/>
      <c r="J97" s="60"/>
      <c r="K97" s="114"/>
      <c r="L97" s="119">
        <v>0.812500000000001</v>
      </c>
    </row>
    <row r="98" spans="1:12" ht="14.25" customHeight="1" thickBot="1" x14ac:dyDescent="0.35">
      <c r="A98" s="130"/>
      <c r="B98" s="132" t="s">
        <v>123</v>
      </c>
      <c r="C98" s="115"/>
      <c r="D98" s="122"/>
      <c r="E98" s="105"/>
      <c r="F98" s="1"/>
      <c r="G98" s="1"/>
      <c r="H98" s="37"/>
      <c r="I98" s="60"/>
      <c r="J98" s="60"/>
      <c r="K98" s="114"/>
      <c r="L98" s="119">
        <v>0.83333333333333404</v>
      </c>
    </row>
    <row r="99" spans="1:12" ht="14.25" customHeight="1" thickBot="1" x14ac:dyDescent="0.35">
      <c r="A99" s="130"/>
      <c r="B99" s="128"/>
      <c r="C99" s="115"/>
      <c r="D99" s="122"/>
      <c r="E99" s="104"/>
      <c r="F99" s="1"/>
      <c r="G99" s="1"/>
      <c r="H99" s="37"/>
      <c r="I99" s="60"/>
      <c r="J99" s="60"/>
      <c r="K99" s="114"/>
      <c r="L99" s="119">
        <v>0.85416666666666696</v>
      </c>
    </row>
    <row r="100" spans="1:12" ht="14.25" customHeight="1" thickBot="1" x14ac:dyDescent="0.35">
      <c r="A100" s="130"/>
      <c r="B100" s="127" t="s">
        <v>124</v>
      </c>
      <c r="C100" s="117"/>
      <c r="D100" s="123"/>
      <c r="E100" s="105"/>
      <c r="F100" s="1"/>
      <c r="G100" s="1"/>
      <c r="H100" s="37"/>
      <c r="I100" s="60"/>
      <c r="J100" s="60"/>
      <c r="K100" s="114"/>
      <c r="L100" s="119">
        <v>0.875000000000001</v>
      </c>
    </row>
    <row r="101" spans="1:12" ht="14.25" customHeight="1" thickBot="1" x14ac:dyDescent="0.35">
      <c r="A101" s="130"/>
      <c r="B101" s="128"/>
      <c r="C101" s="117"/>
      <c r="D101" s="123"/>
      <c r="E101" s="105"/>
      <c r="F101" s="1"/>
      <c r="G101" s="1"/>
      <c r="H101" s="37"/>
      <c r="I101" s="60"/>
      <c r="J101" s="60"/>
      <c r="K101" s="114"/>
      <c r="L101" s="119">
        <v>0.89583333333333404</v>
      </c>
    </row>
    <row r="102" spans="1:12" ht="14.25" customHeight="1" thickBot="1" x14ac:dyDescent="0.35">
      <c r="A102" s="130"/>
      <c r="B102" s="132" t="s">
        <v>125</v>
      </c>
      <c r="C102" s="115"/>
      <c r="D102" s="122"/>
      <c r="E102" s="104"/>
      <c r="F102" s="1"/>
      <c r="G102" s="1"/>
      <c r="H102" s="37"/>
      <c r="I102" s="60"/>
      <c r="J102" s="60"/>
      <c r="K102" s="114"/>
      <c r="L102" s="119">
        <v>0.91666666666666696</v>
      </c>
    </row>
    <row r="103" spans="1:12" ht="14.25" customHeight="1" thickBot="1" x14ac:dyDescent="0.35">
      <c r="A103" s="130"/>
      <c r="B103" s="128"/>
      <c r="C103" s="115"/>
      <c r="D103" s="122"/>
      <c r="E103" s="104"/>
      <c r="F103" s="1"/>
      <c r="G103" s="1"/>
      <c r="H103" s="37"/>
      <c r="I103" s="60"/>
      <c r="J103" s="60"/>
      <c r="K103" s="114"/>
      <c r="L103" s="119">
        <v>0.937500000000001</v>
      </c>
    </row>
    <row r="104" spans="1:12" ht="14.25" customHeight="1" thickBot="1" x14ac:dyDescent="0.35">
      <c r="A104" s="130"/>
      <c r="B104" s="127" t="s">
        <v>126</v>
      </c>
      <c r="C104" s="117"/>
      <c r="D104" s="123"/>
      <c r="E104" s="105"/>
      <c r="F104" s="1"/>
      <c r="G104" s="1"/>
      <c r="H104" s="37"/>
      <c r="I104" s="60"/>
      <c r="J104" s="60"/>
      <c r="K104" s="114"/>
      <c r="L104" s="119">
        <v>0.95833333333333404</v>
      </c>
    </row>
    <row r="105" spans="1:12" ht="14.25" customHeight="1" thickBot="1" x14ac:dyDescent="0.35">
      <c r="A105" s="131"/>
      <c r="B105" s="133"/>
      <c r="C105" s="117"/>
      <c r="D105" s="124"/>
      <c r="E105" s="105"/>
      <c r="F105" s="1"/>
      <c r="G105" s="1"/>
      <c r="H105" s="37"/>
      <c r="I105" s="60"/>
      <c r="J105" s="60"/>
      <c r="K105" s="60"/>
      <c r="L105" s="119"/>
    </row>
    <row r="106" spans="1:12" ht="14.25" customHeight="1" x14ac:dyDescent="0.3">
      <c r="A106" s="1"/>
      <c r="B106" s="1"/>
      <c r="C106" s="1"/>
      <c r="D106" s="1"/>
      <c r="E106" s="94"/>
      <c r="F106" s="1"/>
      <c r="G106" s="1"/>
      <c r="H106" s="37"/>
      <c r="I106" s="60"/>
      <c r="J106" s="60"/>
      <c r="K106" s="60"/>
      <c r="L106" s="119"/>
    </row>
    <row r="107" spans="1:12" ht="27.6" x14ac:dyDescent="0.65">
      <c r="A107" s="1"/>
      <c r="B107" s="110"/>
      <c r="C107" s="111"/>
      <c r="D107" s="112"/>
      <c r="E107" s="113"/>
      <c r="F107" s="156"/>
      <c r="G107" s="156"/>
      <c r="H107" s="37"/>
      <c r="I107" s="60"/>
      <c r="J107" s="60"/>
      <c r="K107" s="60"/>
      <c r="L107" s="119"/>
    </row>
    <row r="108" spans="1:12" ht="14.25" customHeight="1" x14ac:dyDescent="0.3">
      <c r="A108" s="1"/>
      <c r="B108" s="1"/>
      <c r="C108" s="1"/>
      <c r="D108" s="1"/>
      <c r="E108" s="1"/>
      <c r="F108" s="1"/>
      <c r="G108" s="1"/>
      <c r="H108" s="37"/>
      <c r="I108" s="60"/>
      <c r="J108" s="60"/>
      <c r="K108" s="60"/>
      <c r="L108" s="119"/>
    </row>
    <row r="109" spans="1:12" ht="15" customHeight="1" x14ac:dyDescent="0.3">
      <c r="L109" s="120"/>
    </row>
    <row r="110" spans="1:12" ht="15" customHeight="1" x14ac:dyDescent="0.3">
      <c r="L110" s="120"/>
    </row>
  </sheetData>
  <sheetProtection algorithmName="SHA-512" hashValue="b3n+CJZqCZby3keP4lfTHYLlyxtCe4oyb0NRo9hpwnNL4P3dgREO63bSM11Cx6sDHeWJg08OeGXowv0qI9A7Tg==" saltValue="5UcY/MXrJG4b8fD9ECDa3A==" spinCount="100000" sheet="1" objects="1" scenarios="1"/>
  <mergeCells count="45">
    <mergeCell ref="A56:A67"/>
    <mergeCell ref="A73:A85"/>
    <mergeCell ref="F88:G88"/>
    <mergeCell ref="F90:G90"/>
    <mergeCell ref="F107:G107"/>
    <mergeCell ref="C68:D68"/>
    <mergeCell ref="B74:B75"/>
    <mergeCell ref="B80:B81"/>
    <mergeCell ref="B82:B83"/>
    <mergeCell ref="G94:G97"/>
    <mergeCell ref="G26:G27"/>
    <mergeCell ref="B28:B30"/>
    <mergeCell ref="A5:G5"/>
    <mergeCell ref="A6:A7"/>
    <mergeCell ref="C6:D6"/>
    <mergeCell ref="E6:F6"/>
    <mergeCell ref="G6:G7"/>
    <mergeCell ref="A28:A38"/>
    <mergeCell ref="C39:D39"/>
    <mergeCell ref="E41:F41"/>
    <mergeCell ref="A8:A23"/>
    <mergeCell ref="A26:A27"/>
    <mergeCell ref="E54:F54"/>
    <mergeCell ref="C24:D24"/>
    <mergeCell ref="C26:D26"/>
    <mergeCell ref="E26:F26"/>
    <mergeCell ref="A41:A42"/>
    <mergeCell ref="A43:A51"/>
    <mergeCell ref="A54:A55"/>
    <mergeCell ref="G41:G42"/>
    <mergeCell ref="B76:B77"/>
    <mergeCell ref="G54:G55"/>
    <mergeCell ref="C1:D1"/>
    <mergeCell ref="A93:A105"/>
    <mergeCell ref="B94:B95"/>
    <mergeCell ref="B96:B97"/>
    <mergeCell ref="B98:B99"/>
    <mergeCell ref="B100:B101"/>
    <mergeCell ref="B102:B103"/>
    <mergeCell ref="B104:B105"/>
    <mergeCell ref="B84:B85"/>
    <mergeCell ref="C41:D41"/>
    <mergeCell ref="C52:D52"/>
    <mergeCell ref="C54:D54"/>
    <mergeCell ref="B78:B79"/>
  </mergeCells>
  <conditionalFormatting sqref="G1">
    <cfRule type="cellIs" dxfId="0" priority="1" operator="notEqual">
      <formula>"NÃO EXISTEM PENDÊNCIAS NO SEU PLANO DE TRABALHO"</formula>
    </cfRule>
  </conditionalFormatting>
  <dataValidations count="5">
    <dataValidation type="list" allowBlank="1" showErrorMessage="1" sqref="D2" xr:uid="{00000000-0002-0000-0000-000000000000}">
      <formula1>$L$2:$L$6</formula1>
    </dataValidation>
    <dataValidation type="list" allowBlank="1" showErrorMessage="1" sqref="C1" xr:uid="{00000000-0002-0000-0000-000001000000}">
      <formula1>"Plano Individual de Trabalho - PIT,Relatório de Atividade Docente - RAD"</formula1>
    </dataValidation>
    <dataValidation type="list" allowBlank="1" showErrorMessage="1" sqref="D4" xr:uid="{00000000-0002-0000-0000-000002000000}">
      <formula1>"Primeiro,Segundo"</formula1>
    </dataValidation>
    <dataValidation type="list" allowBlank="1" showErrorMessage="1" sqref="B4" xr:uid="{00000000-0002-0000-0000-000003000000}">
      <formula1>$K$2:$K$17</formula1>
    </dataValidation>
    <dataValidation type="list" allowBlank="1" showInputMessage="1" showErrorMessage="1" sqref="C94:D105 C74:D85" xr:uid="{41712918-4E88-4DBC-BE63-E1E0931FE456}">
      <formula1>$L$71:$L$104</formula1>
    </dataValidation>
  </dataValidations>
  <pageMargins left="0.511811024" right="0.511811024" top="0.78740157499999996" bottom="0.78740157499999996" header="0" footer="0"/>
  <pageSetup paperSize="9" scale="41" orientation="landscape" r:id="rId1"/>
  <rowBreaks count="3" manualBreakCount="3">
    <brk id="39" max="16383" man="1"/>
    <brk id="52" max="16383" man="1"/>
    <brk id="6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</sheetPr>
  <dimension ref="A1:N1000"/>
  <sheetViews>
    <sheetView workbookViewId="0">
      <selection activeCell="B5" sqref="B5"/>
    </sheetView>
  </sheetViews>
  <sheetFormatPr defaultColWidth="14.44140625" defaultRowHeight="15" customHeight="1" x14ac:dyDescent="0.3"/>
  <cols>
    <col min="1" max="1" width="44.109375" customWidth="1"/>
    <col min="2" max="2" width="20.44140625" customWidth="1"/>
    <col min="3" max="3" width="19" customWidth="1"/>
    <col min="4" max="4" width="33.44140625" customWidth="1"/>
    <col min="5" max="5" width="17.44140625" customWidth="1"/>
    <col min="6" max="6" width="20.5546875" customWidth="1"/>
    <col min="7" max="13" width="9.109375" customWidth="1"/>
    <col min="14" max="14" width="9.109375" hidden="1" customWidth="1"/>
    <col min="15" max="26" width="9.109375" customWidth="1"/>
  </cols>
  <sheetData>
    <row r="1" spans="1:14" ht="14.25" customHeight="1" x14ac:dyDescent="0.3"/>
    <row r="2" spans="1:14" ht="18" x14ac:dyDescent="0.35">
      <c r="A2" s="160" t="s">
        <v>128</v>
      </c>
      <c r="B2" s="161"/>
      <c r="C2" s="161"/>
      <c r="D2" s="161"/>
      <c r="E2" s="161"/>
      <c r="F2" s="162"/>
    </row>
    <row r="3" spans="1:14" ht="14.25" customHeight="1" x14ac:dyDescent="0.3"/>
    <row r="4" spans="1:14" ht="36.75" customHeight="1" x14ac:dyDescent="0.3">
      <c r="A4" s="24" t="s">
        <v>129</v>
      </c>
      <c r="B4" s="24" t="s">
        <v>130</v>
      </c>
      <c r="C4" s="24" t="s">
        <v>131</v>
      </c>
      <c r="D4" s="25" t="s">
        <v>132</v>
      </c>
      <c r="E4" s="24" t="s">
        <v>133</v>
      </c>
      <c r="F4" s="24" t="s">
        <v>134</v>
      </c>
    </row>
    <row r="5" spans="1:14" ht="14.25" customHeight="1" x14ac:dyDescent="0.35">
      <c r="A5" s="87"/>
      <c r="B5" s="88"/>
      <c r="C5" s="26">
        <f t="shared" ref="C5:C19" si="0">B5/18</f>
        <v>0</v>
      </c>
      <c r="D5" s="89"/>
      <c r="E5" s="87"/>
      <c r="F5" s="87"/>
      <c r="N5" s="27" t="s">
        <v>135</v>
      </c>
    </row>
    <row r="6" spans="1:14" ht="14.25" customHeight="1" x14ac:dyDescent="0.35">
      <c r="A6" s="87"/>
      <c r="B6" s="88"/>
      <c r="C6" s="26">
        <f t="shared" si="0"/>
        <v>0</v>
      </c>
      <c r="D6" s="89"/>
      <c r="E6" s="87"/>
      <c r="F6" s="87"/>
      <c r="N6" s="27" t="s">
        <v>136</v>
      </c>
    </row>
    <row r="7" spans="1:14" ht="14.25" customHeight="1" x14ac:dyDescent="0.35">
      <c r="A7" s="87"/>
      <c r="B7" s="88"/>
      <c r="C7" s="26">
        <f t="shared" si="0"/>
        <v>0</v>
      </c>
      <c r="D7" s="89"/>
      <c r="E7" s="87"/>
      <c r="F7" s="87"/>
      <c r="N7" s="27" t="s">
        <v>137</v>
      </c>
    </row>
    <row r="8" spans="1:14" ht="14.25" customHeight="1" x14ac:dyDescent="0.35">
      <c r="A8" s="87"/>
      <c r="B8" s="88"/>
      <c r="C8" s="26">
        <f t="shared" si="0"/>
        <v>0</v>
      </c>
      <c r="D8" s="89"/>
      <c r="E8" s="87"/>
      <c r="F8" s="87"/>
      <c r="N8" s="27" t="s">
        <v>138</v>
      </c>
    </row>
    <row r="9" spans="1:14" ht="14.25" customHeight="1" x14ac:dyDescent="0.35">
      <c r="A9" s="87"/>
      <c r="B9" s="88"/>
      <c r="C9" s="26">
        <f t="shared" si="0"/>
        <v>0</v>
      </c>
      <c r="D9" s="89"/>
      <c r="E9" s="87"/>
      <c r="F9" s="87"/>
      <c r="N9" s="27" t="s">
        <v>139</v>
      </c>
    </row>
    <row r="10" spans="1:14" ht="14.25" customHeight="1" x14ac:dyDescent="0.35">
      <c r="A10" s="87"/>
      <c r="B10" s="88"/>
      <c r="C10" s="26">
        <f t="shared" si="0"/>
        <v>0</v>
      </c>
      <c r="D10" s="89"/>
      <c r="E10" s="87"/>
      <c r="F10" s="87"/>
    </row>
    <row r="11" spans="1:14" ht="14.25" customHeight="1" x14ac:dyDescent="0.35">
      <c r="A11" s="87"/>
      <c r="B11" s="88"/>
      <c r="C11" s="26">
        <f t="shared" si="0"/>
        <v>0</v>
      </c>
      <c r="D11" s="89"/>
      <c r="E11" s="87"/>
      <c r="F11" s="87"/>
    </row>
    <row r="12" spans="1:14" ht="14.25" customHeight="1" x14ac:dyDescent="0.35">
      <c r="A12" s="87"/>
      <c r="B12" s="88"/>
      <c r="C12" s="26">
        <f t="shared" si="0"/>
        <v>0</v>
      </c>
      <c r="D12" s="89"/>
      <c r="E12" s="87"/>
      <c r="F12" s="87"/>
    </row>
    <row r="13" spans="1:14" ht="14.25" customHeight="1" x14ac:dyDescent="0.35">
      <c r="A13" s="87"/>
      <c r="B13" s="88"/>
      <c r="C13" s="26">
        <f t="shared" si="0"/>
        <v>0</v>
      </c>
      <c r="D13" s="89"/>
      <c r="E13" s="87"/>
      <c r="F13" s="87"/>
    </row>
    <row r="14" spans="1:14" ht="14.25" customHeight="1" x14ac:dyDescent="0.35">
      <c r="A14" s="87"/>
      <c r="B14" s="88"/>
      <c r="C14" s="26">
        <f t="shared" si="0"/>
        <v>0</v>
      </c>
      <c r="D14" s="89"/>
      <c r="E14" s="87"/>
      <c r="F14" s="87"/>
    </row>
    <row r="15" spans="1:14" ht="14.25" customHeight="1" x14ac:dyDescent="0.35">
      <c r="A15" s="87"/>
      <c r="B15" s="88"/>
      <c r="C15" s="26">
        <f t="shared" si="0"/>
        <v>0</v>
      </c>
      <c r="D15" s="89"/>
      <c r="E15" s="87"/>
      <c r="F15" s="87"/>
    </row>
    <row r="16" spans="1:14" ht="14.25" customHeight="1" x14ac:dyDescent="0.35">
      <c r="A16" s="87"/>
      <c r="B16" s="88"/>
      <c r="C16" s="26">
        <f t="shared" si="0"/>
        <v>0</v>
      </c>
      <c r="D16" s="89"/>
      <c r="E16" s="87"/>
      <c r="F16" s="87"/>
    </row>
    <row r="17" spans="1:6" ht="14.25" customHeight="1" x14ac:dyDescent="0.35">
      <c r="A17" s="87"/>
      <c r="B17" s="88"/>
      <c r="C17" s="26">
        <f t="shared" si="0"/>
        <v>0</v>
      </c>
      <c r="D17" s="89"/>
      <c r="E17" s="87"/>
      <c r="F17" s="87"/>
    </row>
    <row r="18" spans="1:6" ht="14.25" customHeight="1" x14ac:dyDescent="0.35">
      <c r="A18" s="87"/>
      <c r="B18" s="88"/>
      <c r="C18" s="26">
        <f t="shared" si="0"/>
        <v>0</v>
      </c>
      <c r="D18" s="89"/>
      <c r="E18" s="87"/>
      <c r="F18" s="87"/>
    </row>
    <row r="19" spans="1:6" ht="14.25" customHeight="1" x14ac:dyDescent="0.35">
      <c r="A19" s="90" t="s">
        <v>159</v>
      </c>
      <c r="B19" s="88"/>
      <c r="C19" s="26">
        <f t="shared" si="0"/>
        <v>0</v>
      </c>
      <c r="D19" s="89"/>
      <c r="E19" s="87"/>
      <c r="F19" s="87"/>
    </row>
    <row r="20" spans="1:6" ht="14.25" customHeight="1" x14ac:dyDescent="0.3"/>
    <row r="21" spans="1:6" ht="14.25" customHeight="1" x14ac:dyDescent="0.3">
      <c r="B21" s="48" t="s">
        <v>140</v>
      </c>
      <c r="C21" s="49">
        <f>SUM(C5:C19)</f>
        <v>0</v>
      </c>
    </row>
    <row r="22" spans="1:6" ht="14.25" customHeight="1" x14ac:dyDescent="0.3">
      <c r="B22" s="50"/>
      <c r="C22" s="51" t="s">
        <v>141</v>
      </c>
    </row>
    <row r="23" spans="1:6" ht="14.25" customHeight="1" x14ac:dyDescent="0.3"/>
    <row r="24" spans="1:6" ht="14.25" customHeight="1" x14ac:dyDescent="0.3"/>
    <row r="25" spans="1:6" ht="14.25" customHeight="1" x14ac:dyDescent="0.3"/>
    <row r="26" spans="1:6" ht="14.25" customHeight="1" x14ac:dyDescent="0.3"/>
    <row r="27" spans="1:6" ht="14.25" customHeight="1" x14ac:dyDescent="0.3"/>
    <row r="28" spans="1:6" ht="14.25" customHeight="1" x14ac:dyDescent="0.3"/>
    <row r="29" spans="1:6" ht="14.25" customHeight="1" x14ac:dyDescent="0.3"/>
    <row r="30" spans="1:6" ht="14.25" customHeight="1" x14ac:dyDescent="0.3"/>
    <row r="31" spans="1:6" ht="14.25" customHeight="1" x14ac:dyDescent="0.3"/>
    <row r="32" spans="1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sheetProtection algorithmName="SHA-512" hashValue="7lTTLtzUZHr1wvRyA4l5EgvkVYIgqOK2Q9pbUsCsl6QQbD3zqmRM1Xw41E4rbDmw930tVq3J0JOzeoPR1RYn6w==" saltValue="RZ56wXm30UlrJAvB4Ws+Sw==" spinCount="100000" sheet="1" objects="1" scenarios="1"/>
  <mergeCells count="1">
    <mergeCell ref="A2:F2"/>
  </mergeCells>
  <dataValidations count="1">
    <dataValidation type="list" allowBlank="1" showErrorMessage="1" sqref="D5:D19" xr:uid="{00000000-0002-0000-0100-000000000000}">
      <formula1>$N$5:$N$9</formula1>
    </dataValidation>
  </dataValidations>
  <pageMargins left="0.511811024" right="0.511811024" top="0.78740157499999996" bottom="0.78740157499999996" header="0" footer="0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O1000"/>
  <sheetViews>
    <sheetView workbookViewId="0">
      <selection activeCell="B5" sqref="B5:C5"/>
    </sheetView>
  </sheetViews>
  <sheetFormatPr defaultColWidth="14.44140625" defaultRowHeight="15" customHeight="1" x14ac:dyDescent="0.3"/>
  <cols>
    <col min="1" max="1" width="44.109375" customWidth="1"/>
    <col min="2" max="3" width="20.44140625" customWidth="1"/>
    <col min="4" max="4" width="19.44140625" customWidth="1"/>
    <col min="5" max="5" width="33.44140625" customWidth="1"/>
    <col min="6" max="6" width="17.44140625" customWidth="1"/>
    <col min="7" max="7" width="20.5546875" customWidth="1"/>
    <col min="8" max="11" width="8.6640625" customWidth="1"/>
    <col min="12" max="14" width="9.109375" customWidth="1"/>
    <col min="15" max="15" width="9.109375" hidden="1" customWidth="1"/>
    <col min="16" max="27" width="8.6640625" customWidth="1"/>
  </cols>
  <sheetData>
    <row r="1" spans="1:15" ht="14.25" customHeight="1" x14ac:dyDescent="0.3"/>
    <row r="2" spans="1:15" ht="18" x14ac:dyDescent="0.35">
      <c r="A2" s="163" t="s">
        <v>142</v>
      </c>
      <c r="B2" s="164"/>
      <c r="C2" s="164"/>
      <c r="D2" s="164"/>
      <c r="E2" s="164"/>
      <c r="F2" s="164"/>
      <c r="G2" s="165"/>
    </row>
    <row r="3" spans="1:15" ht="14.25" customHeight="1" x14ac:dyDescent="0.3"/>
    <row r="4" spans="1:15" ht="36.75" customHeight="1" x14ac:dyDescent="0.3">
      <c r="A4" s="24" t="s">
        <v>129</v>
      </c>
      <c r="B4" s="24" t="s">
        <v>130</v>
      </c>
      <c r="C4" s="25" t="s">
        <v>172</v>
      </c>
      <c r="D4" s="24" t="s">
        <v>131</v>
      </c>
      <c r="E4" s="25" t="s">
        <v>132</v>
      </c>
      <c r="F4" s="24" t="s">
        <v>133</v>
      </c>
      <c r="G4" s="24" t="s">
        <v>134</v>
      </c>
    </row>
    <row r="5" spans="1:15" ht="14.25" customHeight="1" x14ac:dyDescent="0.35">
      <c r="A5" s="87"/>
      <c r="B5" s="88"/>
      <c r="C5" s="88"/>
      <c r="D5" s="26">
        <f>C5*B5/18</f>
        <v>0</v>
      </c>
      <c r="E5" s="89"/>
      <c r="F5" s="87"/>
      <c r="G5" s="87"/>
      <c r="O5" s="27" t="s">
        <v>135</v>
      </c>
    </row>
    <row r="6" spans="1:15" ht="14.25" customHeight="1" x14ac:dyDescent="0.35">
      <c r="A6" s="87"/>
      <c r="B6" s="88"/>
      <c r="C6" s="88"/>
      <c r="D6" s="26">
        <f t="shared" ref="D6:D19" si="0">C6*B6/18</f>
        <v>0</v>
      </c>
      <c r="E6" s="89"/>
      <c r="F6" s="87"/>
      <c r="G6" s="87"/>
      <c r="O6" s="27" t="s">
        <v>136</v>
      </c>
    </row>
    <row r="7" spans="1:15" ht="14.25" customHeight="1" x14ac:dyDescent="0.35">
      <c r="A7" s="87"/>
      <c r="B7" s="88"/>
      <c r="C7" s="88"/>
      <c r="D7" s="26">
        <f t="shared" si="0"/>
        <v>0</v>
      </c>
      <c r="E7" s="89"/>
      <c r="F7" s="87"/>
      <c r="G7" s="87"/>
      <c r="O7" s="27" t="s">
        <v>137</v>
      </c>
    </row>
    <row r="8" spans="1:15" ht="14.25" customHeight="1" x14ac:dyDescent="0.35">
      <c r="A8" s="87"/>
      <c r="B8" s="88"/>
      <c r="C8" s="88"/>
      <c r="D8" s="26">
        <f t="shared" si="0"/>
        <v>0</v>
      </c>
      <c r="E8" s="89"/>
      <c r="F8" s="87"/>
      <c r="G8" s="87"/>
      <c r="O8" s="27" t="s">
        <v>138</v>
      </c>
    </row>
    <row r="9" spans="1:15" ht="14.25" customHeight="1" x14ac:dyDescent="0.35">
      <c r="A9" s="87"/>
      <c r="B9" s="88"/>
      <c r="C9" s="88"/>
      <c r="D9" s="26">
        <f t="shared" si="0"/>
        <v>0</v>
      </c>
      <c r="E9" s="89"/>
      <c r="F9" s="87"/>
      <c r="G9" s="87"/>
      <c r="O9" s="27" t="s">
        <v>139</v>
      </c>
    </row>
    <row r="10" spans="1:15" ht="14.25" customHeight="1" x14ac:dyDescent="0.35">
      <c r="A10" s="87"/>
      <c r="B10" s="88"/>
      <c r="C10" s="88"/>
      <c r="D10" s="26">
        <f t="shared" si="0"/>
        <v>0</v>
      </c>
      <c r="E10" s="89"/>
      <c r="F10" s="87"/>
      <c r="G10" s="87"/>
    </row>
    <row r="11" spans="1:15" ht="14.25" customHeight="1" x14ac:dyDescent="0.35">
      <c r="A11" s="87"/>
      <c r="B11" s="88"/>
      <c r="C11" s="88"/>
      <c r="D11" s="26">
        <f t="shared" si="0"/>
        <v>0</v>
      </c>
      <c r="E11" s="89"/>
      <c r="F11" s="87"/>
      <c r="G11" s="87"/>
    </row>
    <row r="12" spans="1:15" ht="14.25" customHeight="1" x14ac:dyDescent="0.35">
      <c r="A12" s="87"/>
      <c r="B12" s="88"/>
      <c r="C12" s="88"/>
      <c r="D12" s="26">
        <f t="shared" si="0"/>
        <v>0</v>
      </c>
      <c r="E12" s="89"/>
      <c r="F12" s="87"/>
      <c r="G12" s="87"/>
    </row>
    <row r="13" spans="1:15" ht="14.25" customHeight="1" x14ac:dyDescent="0.35">
      <c r="A13" s="87"/>
      <c r="B13" s="88"/>
      <c r="C13" s="88"/>
      <c r="D13" s="26">
        <f t="shared" si="0"/>
        <v>0</v>
      </c>
      <c r="E13" s="89"/>
      <c r="F13" s="87"/>
      <c r="G13" s="87"/>
    </row>
    <row r="14" spans="1:15" ht="14.25" customHeight="1" x14ac:dyDescent="0.35">
      <c r="A14" s="87"/>
      <c r="B14" s="88"/>
      <c r="C14" s="88"/>
      <c r="D14" s="26">
        <f t="shared" si="0"/>
        <v>0</v>
      </c>
      <c r="E14" s="89"/>
      <c r="F14" s="87"/>
      <c r="G14" s="87"/>
    </row>
    <row r="15" spans="1:15" ht="14.25" customHeight="1" x14ac:dyDescent="0.35">
      <c r="A15" s="87"/>
      <c r="B15" s="88"/>
      <c r="C15" s="88"/>
      <c r="D15" s="26">
        <f t="shared" si="0"/>
        <v>0</v>
      </c>
      <c r="E15" s="89"/>
      <c r="F15" s="87"/>
      <c r="G15" s="87"/>
    </row>
    <row r="16" spans="1:15" ht="14.25" customHeight="1" x14ac:dyDescent="0.35">
      <c r="A16" s="87"/>
      <c r="B16" s="88"/>
      <c r="C16" s="88"/>
      <c r="D16" s="26">
        <f t="shared" si="0"/>
        <v>0</v>
      </c>
      <c r="E16" s="89"/>
      <c r="F16" s="87"/>
      <c r="G16" s="87"/>
    </row>
    <row r="17" spans="1:7" ht="14.25" customHeight="1" x14ac:dyDescent="0.35">
      <c r="A17" s="87"/>
      <c r="B17" s="88"/>
      <c r="C17" s="88"/>
      <c r="D17" s="26">
        <f t="shared" si="0"/>
        <v>0</v>
      </c>
      <c r="E17" s="89"/>
      <c r="F17" s="87"/>
      <c r="G17" s="87"/>
    </row>
    <row r="18" spans="1:7" ht="14.25" customHeight="1" x14ac:dyDescent="0.35">
      <c r="A18" s="87"/>
      <c r="B18" s="88"/>
      <c r="C18" s="88"/>
      <c r="D18" s="26">
        <f t="shared" si="0"/>
        <v>0</v>
      </c>
      <c r="E18" s="89"/>
      <c r="F18" s="87"/>
      <c r="G18" s="87"/>
    </row>
    <row r="19" spans="1:7" ht="14.25" customHeight="1" x14ac:dyDescent="0.35">
      <c r="A19" s="87"/>
      <c r="B19" s="88"/>
      <c r="C19" s="88"/>
      <c r="D19" s="26">
        <f t="shared" si="0"/>
        <v>0</v>
      </c>
      <c r="E19" s="89"/>
      <c r="F19" s="87"/>
      <c r="G19" s="87"/>
    </row>
    <row r="20" spans="1:7" ht="14.25" customHeight="1" x14ac:dyDescent="0.3"/>
    <row r="21" spans="1:7" ht="14.25" customHeight="1" x14ac:dyDescent="0.3">
      <c r="B21" s="48" t="s">
        <v>140</v>
      </c>
      <c r="C21" s="107"/>
      <c r="D21" s="49">
        <f>SUM(D5:D19)</f>
        <v>0</v>
      </c>
    </row>
    <row r="22" spans="1:7" ht="14.25" customHeight="1" x14ac:dyDescent="0.3">
      <c r="B22" s="50"/>
      <c r="C22" s="108"/>
      <c r="D22" s="51" t="s">
        <v>141</v>
      </c>
    </row>
    <row r="23" spans="1:7" ht="14.2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25" customHeight="1" x14ac:dyDescent="0.3"/>
    <row r="28" spans="1:7" ht="14.2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sheetProtection algorithmName="SHA-512" hashValue="VbgqogMjZsgy15e5wsBgEq7bnubdx34NndP/mK9n0HeOPs+lBmO+6LH2nunif0IZ9wyfQ9fw5L9DKbMsqK/hNw==" saltValue="NlQgWKQ9DLUq5jJ+N9YEBA==" spinCount="100000" sheet="1" objects="1" scenarios="1"/>
  <mergeCells count="1">
    <mergeCell ref="A2:G2"/>
  </mergeCells>
  <dataValidations count="1">
    <dataValidation type="list" allowBlank="1" showErrorMessage="1" sqref="E5:E19" xr:uid="{00000000-0002-0000-0200-000000000000}">
      <formula1>$O$5:$O$9</formula1>
    </dataValidation>
  </dataValidations>
  <pageMargins left="0.511811024" right="0.511811024" top="0.78740157499999996" bottom="0.78740157499999996" header="0" footer="0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RCHD</vt:lpstr>
      <vt:lpstr>Aulas</vt:lpstr>
      <vt:lpstr>Co-regencia</vt:lpstr>
      <vt:lpstr>RCHD!Area_de_impressao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Eduardo Cerqueira</cp:lastModifiedBy>
  <cp:lastPrinted>2023-02-20T06:15:24Z</cp:lastPrinted>
  <dcterms:created xsi:type="dcterms:W3CDTF">2017-04-28T14:24:30Z</dcterms:created>
  <dcterms:modified xsi:type="dcterms:W3CDTF">2024-03-24T14:06:53Z</dcterms:modified>
</cp:coreProperties>
</file>