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herme.dias\Desktop\"/>
    </mc:Choice>
  </mc:AlternateContent>
  <bookViews>
    <workbookView xWindow="0" yWindow="0" windowWidth="21600" windowHeight="9720"/>
  </bookViews>
  <sheets>
    <sheet name="RHCD" sheetId="1" r:id="rId1"/>
    <sheet name="Aulas" sheetId="2" r:id="rId2"/>
    <sheet name="Co-regencia" sheetId="3" r:id="rId3"/>
  </sheets>
  <definedNames>
    <definedName name="_xlnm.Print_Area" localSheetId="0">RHCD!$A$1:$G$24,RHCD!$A$26:$G$39,RHCD!$A$41:$G$52,RHCD!$A$54:$G$68,RHCD!$A$70:$G$94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C19" i="3" l="1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21" i="2" l="1"/>
  <c r="C21" i="3"/>
  <c r="E68" i="1" l="1"/>
  <c r="C68" i="1"/>
  <c r="E52" i="1"/>
  <c r="C52" i="1"/>
  <c r="E39" i="1"/>
  <c r="C39" i="1"/>
  <c r="C24" i="1"/>
  <c r="G2" i="1"/>
  <c r="E24" i="1" l="1"/>
  <c r="C94" i="1" s="1"/>
</calcChain>
</file>

<file path=xl/comments1.xml><?xml version="1.0" encoding="utf-8"?>
<comments xmlns="http://schemas.openxmlformats.org/spreadsheetml/2006/main">
  <authors>
    <author>Anderson Rocha da Silva</author>
    <author>DANIEL PAIS PIRES VIEIRA</author>
    <author>Familia</author>
    <author>Marco Aurelio Passos Louzada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Antes de proceder com a impressão do seu plano de trabalho, consulte o verificador de pendências.</t>
        </r>
      </text>
    </comment>
    <comment ref="A2" authorId="0" shapeId="0">
      <text>
        <r>
          <rPr>
            <sz val="9"/>
            <color indexed="81"/>
            <rFont val="Segoe UI"/>
            <family val="2"/>
          </rPr>
          <t xml:space="preserve">Preencha com o nome completo, sem abreviações
</t>
        </r>
      </text>
    </comment>
    <comment ref="C2" authorId="0" shapeId="0">
      <text>
        <r>
          <rPr>
            <b/>
            <sz val="9"/>
            <color indexed="81"/>
            <rFont val="Segoe UI"/>
            <family val="2"/>
          </rPr>
          <t>Grupo 1:</t>
        </r>
        <r>
          <rPr>
            <sz val="9"/>
            <color indexed="81"/>
            <rFont val="Segoe UI"/>
            <family val="2"/>
          </rPr>
          <t xml:space="preserve"> Constituído pelos docentes em regime de trabalho de 20 horas;
</t>
        </r>
        <r>
          <rPr>
            <b/>
            <sz val="9"/>
            <color indexed="81"/>
            <rFont val="Segoe UI"/>
            <family val="2"/>
          </rPr>
          <t>Grupo 2:</t>
        </r>
        <r>
          <rPr>
            <sz val="9"/>
            <color indexed="81"/>
            <rFont val="Segoe UI"/>
            <family val="2"/>
          </rPr>
          <t xml:space="preserve"> Constituído pelos docentes em regime de trabalho de 40 horas e 40 horas com dedicação exclusiva;
</t>
        </r>
        <r>
          <rPr>
            <b/>
            <sz val="9"/>
            <color indexed="81"/>
            <rFont val="Segoe UI"/>
            <family val="2"/>
          </rPr>
          <t>Grupo 3:</t>
        </r>
        <r>
          <rPr>
            <sz val="9"/>
            <color indexed="81"/>
            <rFont val="Segoe UI"/>
            <family val="2"/>
          </rPr>
          <t xml:space="preserve"> Constituído pelos docentes ocupantes dos cargos de funções gratificadas;
</t>
        </r>
        <r>
          <rPr>
            <b/>
            <sz val="9"/>
            <color indexed="81"/>
            <rFont val="Segoe UI"/>
            <family val="2"/>
          </rPr>
          <t>Grupo 4:</t>
        </r>
        <r>
          <rPr>
            <sz val="9"/>
            <color indexed="81"/>
            <rFont val="Segoe UI"/>
            <family val="2"/>
          </rPr>
          <t xml:space="preserve"> Constituído pelos docentes ocupantes de cargos de direção não previstos no grupo 5;
</t>
        </r>
        <r>
          <rPr>
            <b/>
            <sz val="9"/>
            <color indexed="81"/>
            <rFont val="Segoe UI"/>
            <family val="2"/>
          </rPr>
          <t xml:space="preserve">Grupo 5: </t>
        </r>
        <r>
          <rPr>
            <sz val="9"/>
            <color indexed="81"/>
            <rFont val="Segoe UI"/>
            <family val="2"/>
          </rPr>
          <t xml:space="preserve">Constituído pelos docentes em exercício de direção de reitor, pró-reitor e diretor de campus.
</t>
        </r>
      </text>
    </comment>
    <comment ref="A3" authorId="0" shapeId="0">
      <text>
        <r>
          <rPr>
            <sz val="9"/>
            <color indexed="81"/>
            <rFont val="Segoe UI"/>
            <family val="2"/>
          </rPr>
          <t xml:space="preserve">Preencha com a coordenação do curso que concentra maior parte de sua carga horária em sala de aula.
</t>
        </r>
      </text>
    </comment>
    <comment ref="C3" authorId="0" shapeId="0">
      <text>
        <r>
          <rPr>
            <sz val="9"/>
            <color indexed="81"/>
            <rFont val="Segoe UI"/>
            <family val="2"/>
          </rPr>
          <t xml:space="preserve">Preencha o ano de acordo com o clanedário escolar correspondente para o plano de trabalho proposto.
</t>
        </r>
      </text>
    </comment>
    <comment ref="A4" authorId="0" shapeId="0">
      <text>
        <r>
          <rPr>
            <sz val="9"/>
            <color indexed="81"/>
            <rFont val="Segoe UI"/>
            <family val="2"/>
          </rPr>
          <t>Preencha com o nome do campus que concentra a maior parte de sua carga horária</t>
        </r>
      </text>
    </comment>
    <comment ref="C4" authorId="0" shapeId="0">
      <text>
        <r>
          <rPr>
            <sz val="9"/>
            <color indexed="81"/>
            <rFont val="Segoe UI"/>
            <family val="2"/>
          </rPr>
          <t xml:space="preserve">Preencha:
1 - para o primeiro semestre;
2 - para o segundo semestre
</t>
        </r>
      </text>
    </comment>
    <comment ref="A8" authorId="1" shapeId="0">
      <text>
        <r>
          <rPr>
            <b/>
            <sz val="9"/>
            <color indexed="81"/>
            <rFont val="Segoe UI"/>
            <family val="2"/>
          </rPr>
          <t>DANIEL PAIS PIRES VIEIRA:</t>
        </r>
        <r>
          <rPr>
            <sz val="9"/>
            <color indexed="81"/>
            <rFont val="Segoe UI"/>
            <family val="2"/>
          </rPr>
          <t xml:space="preserve">
Acho que devíamos numerar para facilitar tirar dúvidas, exemplo 1. Ensino
1.1 Aulas presenciais e à distância*
1.2 Planejamento de aulas e tempo de estudo.
...</t>
        </r>
      </text>
    </comment>
    <comment ref="B8" authorId="2" shapeId="0">
      <text>
        <r>
          <rPr>
            <sz val="10"/>
            <color indexed="81"/>
            <rFont val="Arial Narrow"/>
            <family val="2"/>
          </rPr>
          <t>Para o caso das disciplinas modulares compartilhadas, a carga horária de cada docente será informada pelo coordenador do curso no fim do período letivo anterior.</t>
        </r>
      </text>
    </comment>
    <comment ref="E8" authorId="3" shapeId="0">
      <text>
        <r>
          <rPr>
            <sz val="9"/>
            <color indexed="81"/>
            <rFont val="Segoe UI"/>
            <charset val="1"/>
          </rPr>
          <t>Lance a carga horária na por disciplina na aba "Aulas".</t>
        </r>
      </text>
    </comment>
    <comment ref="E9" authorId="3" shapeId="0">
      <text>
        <r>
          <rPr>
            <sz val="9"/>
            <color indexed="81"/>
            <rFont val="Segoe UI"/>
            <family val="2"/>
          </rPr>
          <t>Lance a carga horária por disciplina na aba "Co-regência".</t>
        </r>
      </text>
    </comment>
    <comment ref="C17" authorId="2" shapeId="0">
      <text>
        <r>
          <rPr>
            <sz val="9"/>
            <color indexed="81"/>
            <rFont val="Tahoma"/>
            <family val="2"/>
          </rPr>
          <t>Definida pela coordenação do curso.</t>
        </r>
      </text>
    </comment>
    <comment ref="C34" authorId="2" shapeId="0">
      <text>
        <r>
          <rPr>
            <sz val="9"/>
            <color indexed="81"/>
            <rFont val="Tahoma"/>
            <family val="2"/>
          </rPr>
          <t xml:space="preserve">A carga horária atribuída a esta atividade será definida por edital.
</t>
        </r>
      </text>
    </comment>
    <comment ref="C43" authorId="0" shapeId="0">
      <text>
        <r>
          <rPr>
            <sz val="9"/>
            <color indexed="81"/>
            <rFont val="Segoe UI"/>
            <family val="2"/>
          </rPr>
          <t xml:space="preserve">Definidos institucionalmente
</t>
        </r>
      </text>
    </comment>
    <comment ref="C44" authorId="0" shapeId="0">
      <text>
        <r>
          <rPr>
            <sz val="9"/>
            <color indexed="81"/>
            <rFont val="Segoe UI"/>
            <family val="2"/>
          </rPr>
          <t xml:space="preserve">Definidos institucionalmente
</t>
        </r>
      </text>
    </comment>
    <comment ref="C45" authorId="0" shapeId="0">
      <text>
        <r>
          <rPr>
            <sz val="9"/>
            <color indexed="81"/>
            <rFont val="Segoe UI"/>
            <family val="2"/>
          </rPr>
          <t xml:space="preserve">Definidos institucionalmente
</t>
        </r>
      </text>
    </comment>
    <comment ref="C46" authorId="0" shapeId="0">
      <text>
        <r>
          <rPr>
            <sz val="9"/>
            <color indexed="81"/>
            <rFont val="Segoe UI"/>
            <family val="2"/>
          </rPr>
          <t xml:space="preserve">Definidos institucionalmente
</t>
        </r>
      </text>
    </comment>
    <comment ref="C48" authorId="0" shapeId="0">
      <text>
        <r>
          <rPr>
            <sz val="9"/>
            <color indexed="81"/>
            <rFont val="Segoe UI"/>
            <family val="2"/>
          </rPr>
          <t xml:space="preserve">Definidos institucionalmente
</t>
        </r>
      </text>
    </comment>
    <comment ref="D50" authorId="0" shapeId="0">
      <text>
        <r>
          <rPr>
            <sz val="9"/>
            <color indexed="81"/>
            <rFont val="Segoe UI"/>
            <family val="2"/>
          </rPr>
          <t xml:space="preserve">Definidos institucionalmente
</t>
        </r>
      </text>
    </comment>
    <comment ref="B61" authorId="0" shapeId="0">
      <text>
        <r>
          <rPr>
            <sz val="9"/>
            <color indexed="81"/>
            <rFont val="Segoe UI"/>
            <family val="2"/>
          </rPr>
          <t xml:space="preserve">vinculados à programas ou não, tais como Pibid, PET, programas voltados para permanência e êxito, entre outros
</t>
        </r>
      </text>
    </comment>
    <comment ref="D73" authorId="0" shapeId="0">
      <text>
        <r>
          <rPr>
            <sz val="9"/>
            <color indexed="81"/>
            <rFont val="Segoe UI"/>
            <family val="2"/>
          </rPr>
          <t xml:space="preserve">Preencha com seu horário (hora prevista para chegada e saída) respeitanto os limites de cada turno.
</t>
        </r>
      </text>
    </comment>
  </commentList>
</comments>
</file>

<file path=xl/comments2.xml><?xml version="1.0" encoding="utf-8"?>
<comments xmlns="http://schemas.openxmlformats.org/spreadsheetml/2006/main">
  <authors>
    <author>Guilherme da Silva Dias</author>
  </authors>
  <commentList>
    <comment ref="A4" authorId="0" shapeId="0">
      <text>
        <r>
          <rPr>
            <b/>
            <sz val="9"/>
            <color indexed="81"/>
            <rFont val="Segoe UI"/>
            <charset val="1"/>
          </rPr>
          <t>Nome da disciplina conforme o plano de  curso</t>
        </r>
      </text>
    </comment>
    <comment ref="B4" authorId="0" shapeId="0">
      <text>
        <r>
          <rPr>
            <b/>
            <sz val="9"/>
            <color indexed="81"/>
            <rFont val="Segoe UI"/>
            <charset val="1"/>
          </rPr>
          <t>Carga horária semestral da disciplina 
(se curso anual, registrar a metade da CH)
Se tempo de aula de 45 min
2 tempos semanais = 27 h
4 tempos semanais = 54 h
6 tempos semanais = 81 h
8 tempos semanais = 108 h
Se tempo de aula de 50 min
2 tempos semanais = 30 h
4 tempos semanais = 60h
6 tempos semanais = 90 h
8 tempos semanais = 120 h
Cursos de pós-graduação
Cada 1 crédito = 15 h</t>
        </r>
      </text>
    </comment>
    <comment ref="D4" authorId="0" shapeId="0">
      <text>
        <r>
          <rPr>
            <b/>
            <sz val="9"/>
            <color indexed="81"/>
            <rFont val="Segoe UI"/>
            <charset val="1"/>
          </rPr>
          <t>Escolha a modalidade do curso em que se enquadra a disciplina</t>
        </r>
      </text>
    </comment>
    <comment ref="E4" authorId="0" shapeId="0">
      <text>
        <r>
          <rPr>
            <b/>
            <sz val="9"/>
            <color indexed="81"/>
            <rFont val="Segoe UI"/>
            <charset val="1"/>
          </rPr>
          <t>Nome do curso do qual a disciplina faz parte</t>
        </r>
      </text>
    </comment>
    <comment ref="F4" authorId="0" shapeId="0">
      <text>
        <r>
          <rPr>
            <b/>
            <sz val="9"/>
            <color indexed="81"/>
            <rFont val="Segoe UI"/>
            <charset val="1"/>
          </rPr>
          <t>Código da turma / disciplina de acordo com a nomenclatura adotada no campus</t>
        </r>
      </text>
    </comment>
  </commentList>
</comments>
</file>

<file path=xl/comments3.xml><?xml version="1.0" encoding="utf-8"?>
<comments xmlns="http://schemas.openxmlformats.org/spreadsheetml/2006/main">
  <authors>
    <author>Guilherme da Silva Dias</author>
  </authors>
  <commentList>
    <comment ref="A4" authorId="0" shapeId="0">
      <text>
        <r>
          <rPr>
            <b/>
            <sz val="9"/>
            <color indexed="81"/>
            <rFont val="Segoe UI"/>
            <charset val="1"/>
          </rPr>
          <t>Nome da disciplina conforme o plano de  curso</t>
        </r>
      </text>
    </comment>
    <comment ref="B4" authorId="0" shapeId="0">
      <text>
        <r>
          <rPr>
            <b/>
            <sz val="9"/>
            <color indexed="81"/>
            <rFont val="Segoe UI"/>
            <charset val="1"/>
          </rPr>
          <t>Carga horária semestral da disciplina 
(se curso anual, registrar a metade da CH)
Se tempo de aula de 45 min
2 tempos semanais = 27 h
4 tempos semanais = 54 h
6 tempos semanais = 81 h
8 tempos semanais = 108 h
Se tempo de aula de 50 min
2 tempos semanais = 30 h
4 tempos semanais = 60h
6 tempos semanais = 90 h
8 tempos semanais = 120 h
Cursos de pós-graduação
Cada 1 crédito = 15 h</t>
        </r>
      </text>
    </comment>
    <comment ref="D4" authorId="0" shapeId="0">
      <text>
        <r>
          <rPr>
            <b/>
            <sz val="9"/>
            <color indexed="81"/>
            <rFont val="Segoe UI"/>
            <charset val="1"/>
          </rPr>
          <t>Escolha a modalidade do curso em que se enquadra a disciplina</t>
        </r>
      </text>
    </comment>
    <comment ref="E4" authorId="0" shapeId="0">
      <text>
        <r>
          <rPr>
            <b/>
            <sz val="9"/>
            <color indexed="81"/>
            <rFont val="Segoe UI"/>
            <charset val="1"/>
          </rPr>
          <t>Nome do curso do qual a disciplina faz parte</t>
        </r>
      </text>
    </comment>
    <comment ref="F4" authorId="0" shapeId="0">
      <text>
        <r>
          <rPr>
            <b/>
            <sz val="9"/>
            <color indexed="81"/>
            <rFont val="Segoe UI"/>
            <charset val="1"/>
          </rPr>
          <t>Código da turma / disciplina de acordo com a nomenclatura adotada no campus</t>
        </r>
      </text>
    </comment>
  </commentList>
</comments>
</file>

<file path=xl/sharedStrings.xml><?xml version="1.0" encoding="utf-8"?>
<sst xmlns="http://schemas.openxmlformats.org/spreadsheetml/2006/main" count="221" uniqueCount="158">
  <si>
    <t>Campus:</t>
  </si>
  <si>
    <t>Grupos</t>
  </si>
  <si>
    <t>DOCENTE :</t>
  </si>
  <si>
    <t xml:space="preserve">GRUPO: </t>
  </si>
  <si>
    <t>VERIFICADOR DE PENDÊNCIAS:</t>
  </si>
  <si>
    <t>Arraial do Cabo</t>
  </si>
  <si>
    <r>
      <rPr>
        <b/>
        <sz val="14"/>
        <rFont val="Calibri"/>
        <family val="2"/>
        <scheme val="minor"/>
      </rPr>
      <t>Grupo 1:</t>
    </r>
    <r>
      <rPr>
        <sz val="14"/>
        <rFont val="Calibri"/>
        <family val="2"/>
        <scheme val="minor"/>
      </rPr>
      <t xml:space="preserve"> Constituído pelos docentes em regime de trabalho de 20 horas.</t>
    </r>
  </si>
  <si>
    <t>COORDENAÇÃO:</t>
  </si>
  <si>
    <t>ANO:</t>
  </si>
  <si>
    <t>Belford Roxo</t>
  </si>
  <si>
    <r>
      <rPr>
        <b/>
        <sz val="14"/>
        <rFont val="Calibri"/>
        <family val="2"/>
        <scheme val="minor"/>
      </rPr>
      <t>Grupo 2</t>
    </r>
    <r>
      <rPr>
        <sz val="14"/>
        <rFont val="Calibri"/>
        <family val="2"/>
        <scheme val="minor"/>
      </rPr>
      <t>: Constituído pelos docentes em regime de trabalho de 40 horas e 40 horas com Dedicação Exclusiva.</t>
    </r>
  </si>
  <si>
    <t>CAMPUS:</t>
  </si>
  <si>
    <t>SEMESTRE:</t>
  </si>
  <si>
    <t>Primeiro</t>
  </si>
  <si>
    <t>Natureza do documento</t>
  </si>
  <si>
    <t>Plano Individual de Trabalho - PIT</t>
  </si>
  <si>
    <t>Nilópolis</t>
  </si>
  <si>
    <r>
      <t>Grupo 3</t>
    </r>
    <r>
      <rPr>
        <sz val="14"/>
        <rFont val="Calibri"/>
        <family val="2"/>
        <scheme val="minor"/>
      </rPr>
      <t xml:space="preserve">: Constituído pelos docentes ocupantes dos cargos de funções gratificadas. </t>
    </r>
  </si>
  <si>
    <t xml:space="preserve">Atenção: Conforme a legislação vigente, não serão permitidos planos individuais de trabalho que ultrapassem o limite máximo de cada regime de trabalho. </t>
  </si>
  <si>
    <t>Niterói</t>
  </si>
  <si>
    <r>
      <rPr>
        <b/>
        <sz val="14"/>
        <rFont val="Calibri"/>
        <family val="2"/>
        <scheme val="minor"/>
      </rPr>
      <t>Grupo 4</t>
    </r>
    <r>
      <rPr>
        <sz val="14"/>
        <rFont val="Calibri"/>
        <family val="2"/>
        <scheme val="minor"/>
      </rPr>
      <t>: Constituído pelos docentes ocupantes de cargos de direção não previstos no grupo 5.</t>
    </r>
  </si>
  <si>
    <t>Grupos de atividades</t>
  </si>
  <si>
    <t>Atividade</t>
  </si>
  <si>
    <t>Carga horária</t>
  </si>
  <si>
    <t>Carga horária semanal exercida</t>
  </si>
  <si>
    <t>Breve descrição das atividades</t>
  </si>
  <si>
    <t>Pinheiral</t>
  </si>
  <si>
    <r>
      <t xml:space="preserve">Grupo 5: </t>
    </r>
    <r>
      <rPr>
        <sz val="14"/>
        <rFont val="Calibri"/>
        <family val="2"/>
        <scheme val="minor"/>
      </rPr>
      <t xml:space="preserve">Constituído pelos docentes em exercício de direção de reitor, pró-reitor e diretor-geral de </t>
    </r>
    <r>
      <rPr>
        <i/>
        <sz val="14"/>
        <rFont val="Calibri"/>
        <family val="2"/>
        <scheme val="minor"/>
      </rPr>
      <t>campus.</t>
    </r>
  </si>
  <si>
    <t>Cada atividade poderá ser registrada apenas em um dos campos</t>
  </si>
  <si>
    <t>Semanal</t>
  </si>
  <si>
    <t xml:space="preserve">Semestral </t>
  </si>
  <si>
    <t>Realengo</t>
  </si>
  <si>
    <t>ENSINO</t>
  </si>
  <si>
    <r>
      <t xml:space="preserve">Aulas presenciais e à distância </t>
    </r>
    <r>
      <rPr>
        <b/>
        <sz val="11"/>
        <color theme="1"/>
        <rFont val="Arial"/>
        <family val="2"/>
      </rPr>
      <t>*</t>
    </r>
  </si>
  <si>
    <t>Ver art. 13 do Regulamento de Carga Horária Docente</t>
  </si>
  <si>
    <t>Resende</t>
  </si>
  <si>
    <t>Regência compartilhada em aulas experimentais para disciplinas teórico-práticas previstas nos documentos institucionais que regulamentam o curso </t>
  </si>
  <si>
    <t>Até 1 hora / hora de aula</t>
  </si>
  <si>
    <t>Rio de Janeiro</t>
  </si>
  <si>
    <t>Planejamento de aulas e tempo de estudo</t>
  </si>
  <si>
    <t>São Gonçalo</t>
  </si>
  <si>
    <t>Atendimento ao aluno </t>
  </si>
  <si>
    <t>São João de Meriti</t>
  </si>
  <si>
    <t>Reuniões Pedagógicas (Conselhos de Classe, Colegiados de Curso, Núcleo Docente Estruturante e reuniões convocadas pela Direção Geral ou de Ensino) </t>
  </si>
  <si>
    <t>Até 4 horas / semana</t>
  </si>
  <si>
    <t>Volta Redonda</t>
  </si>
  <si>
    <t>Orientação presencial de trabalho final de curso de Graduação ou Especialização</t>
  </si>
  <si>
    <t>Até 1 h / aluno</t>
  </si>
  <si>
    <t>Paracambi</t>
  </si>
  <si>
    <t>Orientação de dissertação de Mestrado, tese de Doutorado e/ou relatório de Pós-doutorado </t>
  </si>
  <si>
    <t>Até 2 h / aluno</t>
  </si>
  <si>
    <t>Engenheiro Paulo de Frontim</t>
  </si>
  <si>
    <t>Coorientação de dissertação de Mestrado, tese de Doutorado e/ou relatório de Pós-doutorado</t>
  </si>
  <si>
    <t>Até 1,5 h / aluno</t>
  </si>
  <si>
    <t>Duque de Caxias</t>
  </si>
  <si>
    <t>Orientação / Supervisão de estágio, quando a carga horária não for contabilizada como disciplina curricular e/ou relatório de estágio</t>
  </si>
  <si>
    <t>Mesquita</t>
  </si>
  <si>
    <t>Responsabilidade por ambientes tecnológicos e laboratórios (inclusive supervisão e orientação de monitoria de laboratório)</t>
  </si>
  <si>
    <t xml:space="preserve">Até 6 h / laboratório </t>
  </si>
  <si>
    <t>Reitoria</t>
  </si>
  <si>
    <t>Produção (sem remuneração extra-salarial) de material didático impresso ou digital devidamente registrados, como por exemplo: apostilas, livros, capítulos de livros, documentários e objetos de aprendizagem, entre outros.</t>
  </si>
  <si>
    <t>Até 2 horas / produção</t>
  </si>
  <si>
    <t>Visita técnica e/ou cultural (fora do horário de aula) </t>
  </si>
  <si>
    <t>Até 10 horas / visita</t>
  </si>
  <si>
    <t xml:space="preserve">Orientação de monitoria acadêmica  </t>
  </si>
  <si>
    <t>Até 2 horas / supervisão e/ou orientação</t>
  </si>
  <si>
    <t>Realização de Olimpíada</t>
  </si>
  <si>
    <t>Até 5 horas/turno (até 6 turnos)</t>
  </si>
  <si>
    <t>Supervisão de estágio  (fora do horário de aula)</t>
  </si>
  <si>
    <t>1 h / supervisão e/ou orientação</t>
  </si>
  <si>
    <t>Outras atividades</t>
  </si>
  <si>
    <t>PESQUISA E/OU INOVAÇÃO</t>
  </si>
  <si>
    <t>Participação  em bancas examinadoras de TCC, de pós-graduação e de jornadas científicas e similares</t>
  </si>
  <si>
    <t>Até 8 horas / evento (jornada ou similar)</t>
  </si>
  <si>
    <t>Participação como revisor interno e ad hoc de publicações (indexadas com ISBN ou ISSN)</t>
  </si>
  <si>
    <t>Até 4 horas / revisão</t>
  </si>
  <si>
    <t>Participação (colaboração) em Projeto de Pesquisa e/ou Inovação, interno ou externo, aprovado institucionalmente, com ou sem fomento, vinculado a Núcleo ou Grupo de Pesquisa (associado a uma comprovação de representação do IFRJ)</t>
  </si>
  <si>
    <t>até 5 horas / projeto</t>
  </si>
  <si>
    <t>Orientação de  aluno em Projeto de Pesquisa e/ou Inovação aprovado institucionalmente, vinculado a Núcleo ou Grupo de Pesquisa</t>
  </si>
  <si>
    <t>4 horas / projeto</t>
  </si>
  <si>
    <t>Coordenação em Projeto de Pesquisa e/ou Inovação aprovado institucionalmente, com ou sem fomento, vinculado a Núcleo ou Grupo de Pesquisa (associado a uma comprovação de representação do IFRJ)</t>
  </si>
  <si>
    <t>até 8 horas / projeto</t>
  </si>
  <si>
    <t>Produção (sem remuneração extra-salarial) de material impresso ou digital, didático, técnico ou cientifico devidamente registrado, como por exemplo: ISBN ou ISSN  (apostila, artigo científico, livro, capítulo de livro, documentário e objeto de aprendizagem) vinculadosà projetos de Pesquisa e/ou Pós-graduação.</t>
  </si>
  <si>
    <t>até 2 horas / produção</t>
  </si>
  <si>
    <t>Desenvolvimento de protótipos e desenvolvimento de patentes.</t>
  </si>
  <si>
    <t xml:space="preserve">até 4 horas / produção </t>
  </si>
  <si>
    <t>Avaliação não remunerada de projetos de Pesquisa e/ou Inovação, internos ou externos ao IFRJ</t>
  </si>
  <si>
    <t xml:space="preserve">Até 1 hora / projeto </t>
  </si>
  <si>
    <t xml:space="preserve">EXTENSÃO </t>
  </si>
  <si>
    <t>Coordenação em Projeto de Extensão aprovado institucionalmente, vinculado à PROEX e/ou homologado pela Direção-Geral do campus, com ou sem fomento.</t>
  </si>
  <si>
    <t>Até 8 horas / projeto</t>
  </si>
  <si>
    <t>Participação em Projeto de Extensão aprovado institucionalmente, vinculado à PROEX e/ou homologado pela Direção-Geral do campus, com ou sem fomento.</t>
  </si>
  <si>
    <t>Até 5 horas / projeto</t>
  </si>
  <si>
    <t>Coordenação de atividades de Extensão regulares, aprovadas institucionalmente, como NAPNE (Res. 55/2014, NEABI (Res. 24/2018), NAE (Res. 42/2018) e NUGED (Res. 54/2019), entre outrios núcleos aprovados institucionalmente e homologados pela Direção competente.</t>
  </si>
  <si>
    <t>Até 8 horas / atividade</t>
  </si>
  <si>
    <t>Participação em atividades de Extensão regulares, aprovadas institucionalmente, como NAPNE (Res. 55/2014, NEABI (Res. 24/2018), NAE (Res. 42/2018) e NUGED (Res. 54/2019), entre outrios núcleos aprovados institucionalmente e homologados pela Direção competente.</t>
  </si>
  <si>
    <t>Até 2 horas / atividade</t>
  </si>
  <si>
    <t>Participação em visitas de aproximação a empresas e/ou instituições para firmar convênios de estágio e acordos de cooperação técnica.</t>
  </si>
  <si>
    <t>Até 1 hora / visita</t>
  </si>
  <si>
    <t>Orientação de aluno em Projeto de Extensão aprovado institucionalmente</t>
  </si>
  <si>
    <t>Até 4 horas / projeto</t>
  </si>
  <si>
    <t>Organização de eventos de Extensão</t>
  </si>
  <si>
    <t>Até 24 horas / evento (jornada ou similares)</t>
  </si>
  <si>
    <t>Avaliação não remunerada de projetos de Extensão internos ou externos ao IFRJ</t>
  </si>
  <si>
    <t>Até 1 hora / projeto</t>
  </si>
  <si>
    <t>GESTÃO E REPRESENTAÇÃO INSTITUCIONAL</t>
  </si>
  <si>
    <t>Atividades de gestão (Grupo V)</t>
  </si>
  <si>
    <t>Até 40 h</t>
  </si>
  <si>
    <t>Atividades de gestão (Grupo IV)</t>
  </si>
  <si>
    <t>Até 34 horas</t>
  </si>
  <si>
    <t>Atividades de coordenação (funções gratificadas, função de coordenação de curso, Grupo III)</t>
  </si>
  <si>
    <t xml:space="preserve">Até 30 h </t>
  </si>
  <si>
    <t>Responsabilidade por Unidades Educativas de Produção (UEPs) e Biotérios (inclusive supervisão e orientação de monitoria de UEP)</t>
  </si>
  <si>
    <t>Até 8 h por UEP ou Biotério</t>
  </si>
  <si>
    <t>Participação como membro de Comissão, Comitês, Grupo de Trabalho ou Conselho Institucional, Núcleo Docente Estruturante e reuniões institucionais regulares</t>
  </si>
  <si>
    <t>Até 4 h  por comissão ou conselho, definidas institucionalmente</t>
  </si>
  <si>
    <r>
      <t>Responsável por programas ou projetos</t>
    </r>
    <r>
      <rPr>
        <b/>
        <sz val="11"/>
        <color theme="1"/>
        <rFont val="Arial"/>
        <family val="2"/>
      </rPr>
      <t>**</t>
    </r>
    <r>
      <rPr>
        <sz val="11"/>
        <color theme="1"/>
        <rFont val="Arial"/>
        <family val="2"/>
      </rPr>
      <t xml:space="preserve"> de Ensino, Pesquisa e Inovação ou Extensão aprovados institucionalmente.</t>
    </r>
  </si>
  <si>
    <t>Respeitada a carga horária estipulada em editais e/ou documento institucional</t>
  </si>
  <si>
    <t>Realização de concursos</t>
  </si>
  <si>
    <t>Até 5 horas / turno (até 6 turnos)</t>
  </si>
  <si>
    <t xml:space="preserve">Representação Sindical </t>
  </si>
  <si>
    <t>Até 8 horas por representação</t>
  </si>
  <si>
    <t>Representação em categoria profissional</t>
  </si>
  <si>
    <t>Fiscalização de contrato</t>
  </si>
  <si>
    <t xml:space="preserve">Até 2 horas </t>
  </si>
  <si>
    <t>Participação em Bancas Examinadoras Institucionais de concursos sem remuneração extra-salarial</t>
  </si>
  <si>
    <t>Até 16 horas / banca</t>
  </si>
  <si>
    <t>* Para o caso das disciplinas modulares compartilhadas, a carga horária de cada docente será informada pelo Coordenador do curso no final do perído letivo anterior.</t>
  </si>
  <si>
    <t>** Vinculados a programas ou não, tais como o PIBID (Res. Consup nº 25/2016), PET (Res. MEC nº 976/2010, art. 16, inciso V), programas voltados para a permanência e êxito, bem como Residência Pedagógica, entre outros.</t>
  </si>
  <si>
    <t>Res. 25/2020, Art. 10 - Da carga horária referente ao regime de Trabalho docente, no mínimo 50% devereá ser cumprida na Instituição e em conformuidade com o Art. 19 da Lei 8.112/1990.</t>
  </si>
  <si>
    <t>HORÁRIO DE PERMANÊNCIA DO CAMPUS</t>
  </si>
  <si>
    <t>DIAS DA SEMANA</t>
  </si>
  <si>
    <t>TURNOS</t>
  </si>
  <si>
    <t>HORÁRIOS***</t>
  </si>
  <si>
    <t>SEGUNDA - FEIRA</t>
  </si>
  <si>
    <t xml:space="preserve">MANHÃ </t>
  </si>
  <si>
    <t xml:space="preserve">TARDE </t>
  </si>
  <si>
    <t xml:space="preserve">NOITE </t>
  </si>
  <si>
    <t>TERÇA - FEIRA</t>
  </si>
  <si>
    <t>QUARTA- FEIRA</t>
  </si>
  <si>
    <t>QUINTA - FEIRA</t>
  </si>
  <si>
    <t>SEXTA - FEIRA</t>
  </si>
  <si>
    <t>SÁBADO</t>
  </si>
  <si>
    <t>*** marque com um X</t>
  </si>
  <si>
    <t xml:space="preserve">CARGA HORÁRIA TOTAL = </t>
  </si>
  <si>
    <t>CARGA HORÁRIA EM SALA DE AULA - REGISTRO POR TURMA / DISCIPLINA</t>
  </si>
  <si>
    <t>Disciplina</t>
  </si>
  <si>
    <t>CH semestral (h)</t>
  </si>
  <si>
    <t>CH semanal (h)</t>
  </si>
  <si>
    <t>Modalidade do curso</t>
  </si>
  <si>
    <t>Curso</t>
  </si>
  <si>
    <t>Turma</t>
  </si>
  <si>
    <t>h / semana</t>
  </si>
  <si>
    <t>Total:</t>
  </si>
  <si>
    <t>REGÊNCIA COMPARTILHADA DE DISCIPLINAS TEÓRICO-PRÁTICAS - REGISTRO POR TURMA / DISCIPLINA</t>
  </si>
  <si>
    <t>Grupo 1: Constituído pelos docentes em regime de trabalho de 20 horas.</t>
  </si>
  <si>
    <r>
      <t xml:space="preserve">Até 5 horas / banca (TCC ou </t>
    </r>
    <r>
      <rPr>
        <i/>
        <sz val="11"/>
        <color theme="1"/>
        <rFont val="Arial"/>
        <family val="2"/>
      </rPr>
      <t>Lato sensu</t>
    </r>
    <r>
      <rPr>
        <sz val="11"/>
        <color theme="1"/>
        <rFont val="Arial"/>
        <family val="2"/>
      </rPr>
      <t>)</t>
    </r>
  </si>
  <si>
    <r>
      <t xml:space="preserve">Até 10 horas / banca </t>
    </r>
    <r>
      <rPr>
        <i/>
        <sz val="11"/>
        <color theme="1"/>
        <rFont val="Arial"/>
        <family val="2"/>
      </rPr>
      <t>Stricto sensu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</si>
</sst>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2"/>
      <color theme="1"/>
      <name val="Spranq eco sans"/>
      <family val="2"/>
    </font>
    <font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00"/>
      <name val="Arial Black"/>
      <family val="2"/>
    </font>
    <font>
      <b/>
      <sz val="11"/>
      <color rgb="FFFF000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 Black"/>
      <family val="2"/>
    </font>
    <font>
      <sz val="16"/>
      <color theme="0"/>
      <name val="Arial Black"/>
      <family val="2"/>
    </font>
    <font>
      <b/>
      <sz val="12"/>
      <color rgb="FFFF0000"/>
      <name val="Arial Black"/>
      <family val="2"/>
    </font>
    <font>
      <b/>
      <sz val="10"/>
      <color theme="1"/>
      <name val="Arial"/>
      <family val="2"/>
    </font>
    <font>
      <i/>
      <sz val="14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 Black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Arial Black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  <scheme val="minor"/>
    </font>
    <font>
      <sz val="11"/>
      <color theme="0"/>
      <name val="Arial Black"/>
      <family val="2"/>
    </font>
    <font>
      <sz val="10"/>
      <color indexed="8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indexed="81"/>
      <name val="Arial Narrow"/>
      <family val="2"/>
    </font>
    <font>
      <sz val="9"/>
      <color indexed="81"/>
      <name val="Segoe UI"/>
      <charset val="1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Segoe UI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8E4B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6" fillId="4" borderId="0" xfId="0" applyFont="1" applyFill="1"/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>
      <alignment horizontal="center" vertical="center" wrapText="1"/>
    </xf>
    <xf numFmtId="4" fontId="11" fillId="7" borderId="0" xfId="0" applyNumberFormat="1" applyFont="1" applyFill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2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0" fillId="2" borderId="0" xfId="0" applyFill="1" applyBorder="1"/>
    <xf numFmtId="2" fontId="20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21" fillId="2" borderId="0" xfId="0" applyFont="1" applyFill="1" applyAlignment="1">
      <alignment vertical="center" wrapText="1"/>
    </xf>
    <xf numFmtId="2" fontId="21" fillId="2" borderId="0" xfId="0" applyNumberFormat="1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textRotation="90"/>
    </xf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13" fillId="5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textRotation="90"/>
    </xf>
    <xf numFmtId="2" fontId="0" fillId="2" borderId="0" xfId="0" applyNumberFormat="1" applyFill="1" applyProtection="1">
      <protection hidden="1"/>
    </xf>
    <xf numFmtId="4" fontId="0" fillId="2" borderId="0" xfId="0" applyNumberForma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Protection="1">
      <protection locked="0"/>
    </xf>
    <xf numFmtId="0" fontId="28" fillId="7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32" fillId="7" borderId="0" xfId="0" applyFont="1" applyFill="1" applyAlignment="1">
      <alignment horizontal="right" vertical="center"/>
    </xf>
    <xf numFmtId="4" fontId="32" fillId="7" borderId="0" xfId="0" applyNumberFormat="1" applyFont="1" applyFill="1" applyAlignment="1">
      <alignment horizontal="left" vertical="center"/>
    </xf>
    <xf numFmtId="0" fontId="3" fillId="10" borderId="2" xfId="0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1" fontId="3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29" fillId="10" borderId="3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40" fillId="5" borderId="5" xfId="0" applyFont="1" applyFill="1" applyBorder="1" applyAlignment="1" applyProtection="1">
      <alignment horizontal="center" vertical="center"/>
    </xf>
    <xf numFmtId="2" fontId="39" fillId="0" borderId="5" xfId="0" applyNumberFormat="1" applyFont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/>
    </xf>
    <xf numFmtId="2" fontId="40" fillId="0" borderId="24" xfId="0" applyNumberFormat="1" applyFont="1" applyBorder="1" applyAlignment="1" applyProtection="1">
      <alignment horizontal="center" vertical="center"/>
    </xf>
    <xf numFmtId="0" fontId="40" fillId="0" borderId="25" xfId="0" applyFont="1" applyBorder="1" applyAlignment="1" applyProtection="1">
      <alignment horizontal="center" vertical="center"/>
    </xf>
    <xf numFmtId="0" fontId="39" fillId="0" borderId="0" xfId="0" applyFont="1" applyProtection="1">
      <protection locked="0"/>
    </xf>
    <xf numFmtId="0" fontId="0" fillId="0" borderId="0" xfId="0" applyProtection="1">
      <protection locked="0"/>
    </xf>
    <xf numFmtId="0" fontId="39" fillId="0" borderId="0" xfId="0" applyFont="1" applyProtection="1"/>
    <xf numFmtId="0" fontId="0" fillId="2" borderId="0" xfId="0" applyFill="1" applyAlignment="1">
      <alignment wrapText="1"/>
    </xf>
    <xf numFmtId="4" fontId="20" fillId="2" borderId="16" xfId="0" applyNumberFormat="1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2" fontId="20" fillId="2" borderId="0" xfId="0" applyNumberFormat="1" applyFont="1" applyFill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4" fontId="18" fillId="10" borderId="5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1" xfId="0" applyNumberFormat="1" applyFont="1" applyFill="1" applyBorder="1" applyProtection="1">
      <protection hidden="1"/>
    </xf>
    <xf numFmtId="2" fontId="18" fillId="2" borderId="11" xfId="0" applyNumberFormat="1" applyFont="1" applyFill="1" applyBorder="1" applyAlignment="1" applyProtection="1">
      <alignment wrapText="1"/>
      <protection hidden="1"/>
    </xf>
    <xf numFmtId="2" fontId="18" fillId="10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10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18" fillId="2" borderId="11" xfId="0" applyNumberFormat="1" applyFont="1" applyFill="1" applyBorder="1" applyAlignment="1">
      <alignment horizontal="center" vertical="center"/>
    </xf>
    <xf numFmtId="4" fontId="18" fillId="2" borderId="11" xfId="0" applyNumberFormat="1" applyFont="1" applyFill="1" applyBorder="1" applyAlignment="1">
      <alignment horizontal="center" vertical="center" wrapText="1"/>
    </xf>
    <xf numFmtId="2" fontId="18" fillId="10" borderId="5" xfId="0" applyNumberFormat="1" applyFont="1" applyFill="1" applyBorder="1" applyAlignment="1" applyProtection="1">
      <alignment horizontal="center" vertical="center" wrapText="1"/>
      <protection locked="0" hidden="1"/>
    </xf>
    <xf numFmtId="2" fontId="18" fillId="1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10" borderId="5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/>
    <xf numFmtId="4" fontId="18" fillId="8" borderId="5" xfId="0" applyNumberFormat="1" applyFont="1" applyFill="1" applyBorder="1" applyAlignment="1" applyProtection="1">
      <alignment horizontal="center" vertical="center" wrapText="1"/>
    </xf>
    <xf numFmtId="2" fontId="18" fillId="2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9" borderId="5" xfId="0" applyNumberFormat="1" applyFont="1" applyFill="1" applyBorder="1" applyAlignment="1" applyProtection="1">
      <alignment horizontal="center" vertical="center" wrapText="1"/>
    </xf>
    <xf numFmtId="2" fontId="18" fillId="10" borderId="5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1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textRotation="90" wrapText="1"/>
    </xf>
    <xf numFmtId="0" fontId="11" fillId="7" borderId="18" xfId="0" applyFont="1" applyFill="1" applyBorder="1" applyAlignment="1">
      <alignment horizontal="center" vertical="center" textRotation="90" wrapText="1"/>
    </xf>
    <xf numFmtId="0" fontId="11" fillId="7" borderId="23" xfId="0" applyFont="1" applyFill="1" applyBorder="1" applyAlignment="1">
      <alignment horizontal="center" vertical="center" textRotation="90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textRotation="90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textRotation="90"/>
    </xf>
    <xf numFmtId="0" fontId="18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41" fillId="7" borderId="0" xfId="0" applyFont="1" applyFill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/>
    </xf>
    <xf numFmtId="4" fontId="18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strike val="0"/>
        <color auto="1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8E4BC"/>
      <color rgb="FFD8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32904</xdr:rowOff>
    </xdr:from>
    <xdr:to>
      <xdr:col>1</xdr:col>
      <xdr:colOff>1650710</xdr:colOff>
      <xdr:row>0</xdr:row>
      <xdr:rowOff>657225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37" b="20395"/>
        <a:stretch/>
      </xdr:blipFill>
      <xdr:spPr>
        <a:xfrm>
          <a:off x="0" y="32904"/>
          <a:ext cx="3203285" cy="624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94"/>
  <sheetViews>
    <sheetView tabSelected="1" zoomScale="70" zoomScaleNormal="70" workbookViewId="0">
      <selection activeCell="B2" sqref="B2"/>
    </sheetView>
  </sheetViews>
  <sheetFormatPr defaultColWidth="6.3984375" defaultRowHeight="15.75" x14ac:dyDescent="0.25"/>
  <cols>
    <col min="1" max="1" width="16.296875" style="1" customWidth="1"/>
    <col min="2" max="2" width="43.8984375" style="1" customWidth="1"/>
    <col min="3" max="4" width="21.5" style="1" customWidth="1"/>
    <col min="5" max="5" width="12.796875" style="69" customWidth="1"/>
    <col min="6" max="6" width="12.796875" style="1" customWidth="1"/>
    <col min="7" max="7" width="39.796875" style="1" customWidth="1"/>
    <col min="8" max="9" width="6.3984375" style="1"/>
    <col min="10" max="10" width="6.3984375" style="1" customWidth="1"/>
    <col min="11" max="27" width="6.3984375" style="1"/>
    <col min="28" max="28" width="20" style="1" customWidth="1"/>
    <col min="29" max="29" width="13.69921875" style="1" customWidth="1"/>
    <col min="30" max="16384" width="6.3984375" style="1"/>
  </cols>
  <sheetData>
    <row r="1" spans="1:29" ht="60" customHeight="1" thickBot="1" x14ac:dyDescent="0.3">
      <c r="A1" s="114"/>
      <c r="B1" s="114"/>
      <c r="AB1" s="2" t="s">
        <v>0</v>
      </c>
      <c r="AC1" s="3" t="s">
        <v>1</v>
      </c>
    </row>
    <row r="2" spans="1:29" ht="87.75" customHeight="1" thickBot="1" x14ac:dyDescent="0.35">
      <c r="A2" s="4" t="s">
        <v>2</v>
      </c>
      <c r="B2" s="55"/>
      <c r="C2" s="5" t="s">
        <v>3</v>
      </c>
      <c r="D2" s="6" t="s">
        <v>155</v>
      </c>
      <c r="F2" s="7" t="s">
        <v>4</v>
      </c>
      <c r="G2" s="8" t="str">
        <f>IF(OR($B$2="",$B$3="",$B$4="",$D$2="",$D$3="",$D$4=""),"FAVOR PREENCHER AS INFORMAÇÕES DA TABELA AO LADO",IF(AND($D$2=$AC$2,OR($E$8+$E$9&lt;8,$E$8+$E$9&gt;10)),"FAVOR CORRIGIR SUA CARGA HORÁRIA SEMANAL. O GRUPO 1 DEVE TER ENTRE 8 E 10 HORAS!",IF(AND($D$2=$AC$3,OR($E$8+$E$9&lt;10,$E$8+$E$9&gt;18)),"FAVOR CORRIGIR SUA CARGA HORÁRIA SEMANAL. O GRUPO 2 DEVE TER ENTRE 10 E 18 HORAS!",IF(AND($D$2=$AC$4,OR($E$8+$E$9&lt;&gt;10)),"FAVOR CORRIGIR SUA CARGA HORÁRIA SEMANAL. O GRUPO 3 DEVE TER 10 HORAS!",IF(AND($D$2=$AC$5,OR($E$8+$E$9&lt;&gt;6)),"FAVOR CORRIGIR SUA CARGA HORÁRIA SEMANAL. O GRUPO 4 DEVE TER 6 HORAS!","NÃO EXISTEM PENDÊNCIAS NO SEU PLANO DE TRABALHO")))))</f>
        <v>FAVOR PREENCHER AS INFORMAÇÕES DA TABELA AO LADO</v>
      </c>
      <c r="AB2" s="9" t="s">
        <v>5</v>
      </c>
      <c r="AC2" s="10" t="s">
        <v>6</v>
      </c>
    </row>
    <row r="3" spans="1:29" ht="49.5" customHeight="1" x14ac:dyDescent="0.3">
      <c r="A3" s="11" t="s">
        <v>7</v>
      </c>
      <c r="B3" s="56"/>
      <c r="C3" s="12" t="s">
        <v>8</v>
      </c>
      <c r="D3" s="57"/>
      <c r="AB3" s="9" t="s">
        <v>9</v>
      </c>
      <c r="AC3" s="10" t="s">
        <v>10</v>
      </c>
    </row>
    <row r="4" spans="1:29" ht="53.25" customHeight="1" thickBot="1" x14ac:dyDescent="0.35">
      <c r="A4" s="13" t="s">
        <v>11</v>
      </c>
      <c r="B4" s="14" t="s">
        <v>5</v>
      </c>
      <c r="C4" s="15" t="s">
        <v>12</v>
      </c>
      <c r="D4" s="16" t="s">
        <v>13</v>
      </c>
      <c r="F4" s="17" t="s">
        <v>14</v>
      </c>
      <c r="G4" s="18" t="s">
        <v>15</v>
      </c>
      <c r="AB4" s="9" t="s">
        <v>16</v>
      </c>
      <c r="AC4" s="19" t="s">
        <v>17</v>
      </c>
    </row>
    <row r="5" spans="1:29" ht="36" customHeight="1" x14ac:dyDescent="0.3">
      <c r="A5" s="115" t="s">
        <v>18</v>
      </c>
      <c r="B5" s="115"/>
      <c r="C5" s="115"/>
      <c r="D5" s="115"/>
      <c r="E5" s="115"/>
      <c r="F5" s="115"/>
      <c r="G5" s="115"/>
      <c r="AB5" s="9" t="s">
        <v>19</v>
      </c>
      <c r="AC5" s="10" t="s">
        <v>20</v>
      </c>
    </row>
    <row r="6" spans="1:29" ht="25.5" customHeight="1" x14ac:dyDescent="0.3">
      <c r="A6" s="106" t="s">
        <v>21</v>
      </c>
      <c r="B6" s="20" t="s">
        <v>22</v>
      </c>
      <c r="C6" s="106" t="s">
        <v>23</v>
      </c>
      <c r="D6" s="106"/>
      <c r="E6" s="106" t="s">
        <v>24</v>
      </c>
      <c r="F6" s="106"/>
      <c r="G6" s="106" t="s">
        <v>25</v>
      </c>
      <c r="AB6" s="9" t="s">
        <v>26</v>
      </c>
      <c r="AC6" s="19" t="s">
        <v>27</v>
      </c>
    </row>
    <row r="7" spans="1:29" ht="33.75" customHeight="1" x14ac:dyDescent="0.25">
      <c r="A7" s="106"/>
      <c r="B7" s="21" t="s">
        <v>28</v>
      </c>
      <c r="C7" s="22" t="s">
        <v>29</v>
      </c>
      <c r="D7" s="22" t="s">
        <v>30</v>
      </c>
      <c r="E7" s="22" t="s">
        <v>29</v>
      </c>
      <c r="F7" s="22" t="s">
        <v>30</v>
      </c>
      <c r="G7" s="106"/>
      <c r="AB7" s="9" t="s">
        <v>31</v>
      </c>
    </row>
    <row r="8" spans="1:29" ht="28.5" x14ac:dyDescent="0.25">
      <c r="A8" s="107" t="s">
        <v>32</v>
      </c>
      <c r="B8" s="74" t="s">
        <v>33</v>
      </c>
      <c r="C8" s="23" t="s">
        <v>34</v>
      </c>
      <c r="D8" s="91"/>
      <c r="E8" s="86">
        <f>Aulas!$C$21</f>
        <v>0</v>
      </c>
      <c r="F8" s="87"/>
      <c r="G8" s="84"/>
      <c r="I8" s="24"/>
      <c r="AB8" s="9" t="s">
        <v>35</v>
      </c>
    </row>
    <row r="9" spans="1:29" ht="42.75" x14ac:dyDescent="0.25">
      <c r="A9" s="107"/>
      <c r="B9" s="74" t="s">
        <v>36</v>
      </c>
      <c r="C9" s="23" t="s">
        <v>37</v>
      </c>
      <c r="D9" s="85"/>
      <c r="E9" s="88">
        <f>'Co-regencia'!$C$21</f>
        <v>0</v>
      </c>
      <c r="F9" s="76"/>
      <c r="G9" s="84"/>
      <c r="I9" s="24"/>
      <c r="AB9" s="9" t="s">
        <v>38</v>
      </c>
    </row>
    <row r="10" spans="1:29" x14ac:dyDescent="0.25">
      <c r="A10" s="107"/>
      <c r="B10" s="74" t="s">
        <v>39</v>
      </c>
      <c r="C10" s="23" t="s">
        <v>37</v>
      </c>
      <c r="D10" s="85"/>
      <c r="E10" s="75"/>
      <c r="F10" s="76"/>
      <c r="G10" s="84"/>
      <c r="AB10" s="9" t="s">
        <v>40</v>
      </c>
    </row>
    <row r="11" spans="1:29" x14ac:dyDescent="0.25">
      <c r="A11" s="107"/>
      <c r="B11" s="74" t="s">
        <v>41</v>
      </c>
      <c r="C11" s="23" t="s">
        <v>37</v>
      </c>
      <c r="D11" s="85"/>
      <c r="E11" s="75"/>
      <c r="F11" s="76"/>
      <c r="G11" s="84"/>
      <c r="AB11" s="9" t="s">
        <v>42</v>
      </c>
    </row>
    <row r="12" spans="1:29" ht="42.75" x14ac:dyDescent="0.25">
      <c r="A12" s="107"/>
      <c r="B12" s="74" t="s">
        <v>43</v>
      </c>
      <c r="C12" s="23" t="s">
        <v>44</v>
      </c>
      <c r="D12" s="85"/>
      <c r="E12" s="75"/>
      <c r="F12" s="76"/>
      <c r="G12" s="84"/>
      <c r="AB12" s="9" t="s">
        <v>45</v>
      </c>
    </row>
    <row r="13" spans="1:29" ht="28.5" x14ac:dyDescent="0.25">
      <c r="A13" s="107"/>
      <c r="B13" s="74" t="s">
        <v>46</v>
      </c>
      <c r="C13" s="23" t="s">
        <v>47</v>
      </c>
      <c r="D13" s="85"/>
      <c r="E13" s="75"/>
      <c r="F13" s="76"/>
      <c r="G13" s="84"/>
      <c r="AB13" s="9" t="s">
        <v>48</v>
      </c>
    </row>
    <row r="14" spans="1:29" ht="28.5" x14ac:dyDescent="0.25">
      <c r="A14" s="107"/>
      <c r="B14" s="74" t="s">
        <v>49</v>
      </c>
      <c r="C14" s="23" t="s">
        <v>50</v>
      </c>
      <c r="D14" s="85"/>
      <c r="E14" s="75"/>
      <c r="F14" s="76"/>
      <c r="G14" s="84"/>
      <c r="AB14" s="9" t="s">
        <v>51</v>
      </c>
    </row>
    <row r="15" spans="1:29" ht="28.5" x14ac:dyDescent="0.25">
      <c r="A15" s="107"/>
      <c r="B15" s="74" t="s">
        <v>52</v>
      </c>
      <c r="C15" s="23" t="s">
        <v>53</v>
      </c>
      <c r="D15" s="85"/>
      <c r="E15" s="75"/>
      <c r="F15" s="76"/>
      <c r="G15" s="84"/>
      <c r="AB15" s="9" t="s">
        <v>54</v>
      </c>
    </row>
    <row r="16" spans="1:29" ht="42.75" x14ac:dyDescent="0.25">
      <c r="A16" s="107"/>
      <c r="B16" s="74" t="s">
        <v>55</v>
      </c>
      <c r="C16" s="23" t="s">
        <v>47</v>
      </c>
      <c r="D16" s="85"/>
      <c r="E16" s="75"/>
      <c r="F16" s="76"/>
      <c r="G16" s="84"/>
      <c r="AB16" s="9" t="s">
        <v>56</v>
      </c>
    </row>
    <row r="17" spans="1:28" ht="28.5" x14ac:dyDescent="0.25">
      <c r="A17" s="107"/>
      <c r="B17" s="74" t="s">
        <v>57</v>
      </c>
      <c r="C17" s="23" t="s">
        <v>58</v>
      </c>
      <c r="D17" s="85"/>
      <c r="E17" s="75"/>
      <c r="F17" s="76"/>
      <c r="G17" s="84"/>
      <c r="AB17" s="9" t="s">
        <v>59</v>
      </c>
    </row>
    <row r="18" spans="1:28" ht="57" x14ac:dyDescent="0.25">
      <c r="A18" s="107"/>
      <c r="B18" s="74" t="s">
        <v>60</v>
      </c>
      <c r="C18" s="23" t="s">
        <v>61</v>
      </c>
      <c r="D18" s="85"/>
      <c r="E18" s="75"/>
      <c r="F18" s="76"/>
      <c r="G18" s="84"/>
    </row>
    <row r="19" spans="1:28" x14ac:dyDescent="0.25">
      <c r="A19" s="107"/>
      <c r="B19" s="74" t="s">
        <v>62</v>
      </c>
      <c r="C19" s="25"/>
      <c r="D19" s="23" t="s">
        <v>63</v>
      </c>
      <c r="E19" s="119"/>
      <c r="F19" s="89"/>
      <c r="G19" s="84"/>
    </row>
    <row r="20" spans="1:28" ht="28.5" x14ac:dyDescent="0.25">
      <c r="A20" s="107"/>
      <c r="B20" s="74" t="s">
        <v>64</v>
      </c>
      <c r="C20" s="23" t="s">
        <v>65</v>
      </c>
      <c r="D20" s="85"/>
      <c r="E20" s="75"/>
      <c r="F20" s="119"/>
      <c r="G20" s="84"/>
    </row>
    <row r="21" spans="1:28" x14ac:dyDescent="0.25">
      <c r="A21" s="107"/>
      <c r="B21" s="74" t="s">
        <v>66</v>
      </c>
      <c r="C21" s="26"/>
      <c r="D21" s="23" t="s">
        <v>67</v>
      </c>
      <c r="E21" s="77"/>
      <c r="F21" s="89"/>
      <c r="G21" s="84"/>
    </row>
    <row r="22" spans="1:28" ht="28.5" x14ac:dyDescent="0.25">
      <c r="A22" s="107"/>
      <c r="B22" s="74" t="s">
        <v>68</v>
      </c>
      <c r="C22" s="26"/>
      <c r="D22" s="92" t="s">
        <v>69</v>
      </c>
      <c r="E22" s="90"/>
      <c r="F22" s="89"/>
      <c r="G22" s="84"/>
    </row>
    <row r="23" spans="1:28" x14ac:dyDescent="0.25">
      <c r="A23" s="107"/>
      <c r="B23" s="93" t="s">
        <v>70</v>
      </c>
      <c r="C23" s="23"/>
      <c r="D23" s="23"/>
      <c r="E23" s="79"/>
      <c r="F23" s="78"/>
      <c r="G23" s="84"/>
    </row>
    <row r="24" spans="1:28" ht="36" customHeight="1" x14ac:dyDescent="0.25">
      <c r="A24" s="27"/>
      <c r="C24" s="95" t="str">
        <f>+A8</f>
        <v>ENSINO</v>
      </c>
      <c r="D24" s="96"/>
      <c r="E24" s="70">
        <f>(SUM(E8:E18)+E20+E23+(F19+F21+F22+F23)/18)</f>
        <v>0</v>
      </c>
      <c r="F24" s="28"/>
      <c r="G24" s="29"/>
    </row>
    <row r="25" spans="1:28" ht="12" customHeight="1" x14ac:dyDescent="0.25">
      <c r="D25" s="30"/>
      <c r="E25" s="30"/>
      <c r="F25" s="31"/>
      <c r="G25" s="29"/>
    </row>
    <row r="26" spans="1:28" ht="32.25" customHeight="1" x14ac:dyDescent="0.25">
      <c r="A26" s="106" t="s">
        <v>21</v>
      </c>
      <c r="B26" s="32" t="s">
        <v>22</v>
      </c>
      <c r="C26" s="106" t="s">
        <v>23</v>
      </c>
      <c r="D26" s="106"/>
      <c r="E26" s="106" t="s">
        <v>24</v>
      </c>
      <c r="F26" s="106"/>
      <c r="G26" s="106" t="s">
        <v>25</v>
      </c>
    </row>
    <row r="27" spans="1:28" ht="30.75" customHeight="1" x14ac:dyDescent="0.25">
      <c r="A27" s="106"/>
      <c r="B27" s="21" t="s">
        <v>28</v>
      </c>
      <c r="C27" s="22" t="s">
        <v>29</v>
      </c>
      <c r="D27" s="22" t="s">
        <v>30</v>
      </c>
      <c r="E27" s="22" t="s">
        <v>29</v>
      </c>
      <c r="F27" s="22" t="s">
        <v>30</v>
      </c>
      <c r="G27" s="106"/>
    </row>
    <row r="28" spans="1:28" ht="28.5" x14ac:dyDescent="0.25">
      <c r="A28" s="110" t="s">
        <v>71</v>
      </c>
      <c r="B28" s="111" t="s">
        <v>72</v>
      </c>
      <c r="C28" s="25"/>
      <c r="D28" s="23" t="s">
        <v>73</v>
      </c>
      <c r="E28" s="81"/>
      <c r="F28" s="82"/>
      <c r="G28" s="84"/>
    </row>
    <row r="29" spans="1:28" ht="28.5" x14ac:dyDescent="0.25">
      <c r="A29" s="107"/>
      <c r="B29" s="111"/>
      <c r="C29" s="25"/>
      <c r="D29" s="23" t="s">
        <v>156</v>
      </c>
      <c r="E29" s="81"/>
      <c r="F29" s="82"/>
      <c r="G29" s="84"/>
    </row>
    <row r="30" spans="1:28" ht="28.5" x14ac:dyDescent="0.25">
      <c r="A30" s="107"/>
      <c r="B30" s="111"/>
      <c r="C30" s="25"/>
      <c r="D30" s="23" t="s">
        <v>157</v>
      </c>
      <c r="E30" s="81"/>
      <c r="F30" s="82"/>
      <c r="G30" s="84"/>
    </row>
    <row r="31" spans="1:28" ht="28.5" x14ac:dyDescent="0.25">
      <c r="A31" s="107"/>
      <c r="B31" s="74" t="s">
        <v>74</v>
      </c>
      <c r="C31" s="25"/>
      <c r="D31" s="23" t="s">
        <v>75</v>
      </c>
      <c r="E31" s="81"/>
      <c r="F31" s="82"/>
      <c r="G31" s="84"/>
    </row>
    <row r="32" spans="1:28" ht="57" x14ac:dyDescent="0.25">
      <c r="A32" s="107"/>
      <c r="B32" s="74" t="s">
        <v>76</v>
      </c>
      <c r="C32" s="23" t="s">
        <v>77</v>
      </c>
      <c r="D32" s="25"/>
      <c r="E32" s="75"/>
      <c r="F32" s="76"/>
      <c r="G32" s="84"/>
    </row>
    <row r="33" spans="1:7" ht="42.75" x14ac:dyDescent="0.25">
      <c r="A33" s="107"/>
      <c r="B33" s="74" t="s">
        <v>78</v>
      </c>
      <c r="C33" s="23" t="s">
        <v>79</v>
      </c>
      <c r="D33" s="85"/>
      <c r="E33" s="75"/>
      <c r="F33" s="85"/>
      <c r="G33" s="84"/>
    </row>
    <row r="34" spans="1:7" ht="57" x14ac:dyDescent="0.25">
      <c r="A34" s="107"/>
      <c r="B34" s="74" t="s">
        <v>80</v>
      </c>
      <c r="C34" s="23" t="s">
        <v>81</v>
      </c>
      <c r="D34" s="85"/>
      <c r="E34" s="75"/>
      <c r="F34" s="85"/>
      <c r="G34" s="84"/>
    </row>
    <row r="35" spans="1:7" ht="85.5" x14ac:dyDescent="0.25">
      <c r="A35" s="107"/>
      <c r="B35" s="74" t="s">
        <v>82</v>
      </c>
      <c r="C35" s="23" t="s">
        <v>83</v>
      </c>
      <c r="D35" s="85"/>
      <c r="E35" s="75"/>
      <c r="F35" s="85"/>
      <c r="G35" s="84"/>
    </row>
    <row r="36" spans="1:7" x14ac:dyDescent="0.25">
      <c r="A36" s="107"/>
      <c r="B36" s="74" t="s">
        <v>84</v>
      </c>
      <c r="C36" s="23" t="s">
        <v>85</v>
      </c>
      <c r="D36" s="85"/>
      <c r="E36" s="75"/>
      <c r="F36" s="76"/>
      <c r="G36" s="84"/>
    </row>
    <row r="37" spans="1:7" ht="28.5" x14ac:dyDescent="0.25">
      <c r="A37" s="107"/>
      <c r="B37" s="74" t="s">
        <v>86</v>
      </c>
      <c r="C37" s="25"/>
      <c r="D37" s="23" t="s">
        <v>87</v>
      </c>
      <c r="E37" s="81"/>
      <c r="F37" s="82"/>
      <c r="G37" s="84"/>
    </row>
    <row r="38" spans="1:7" x14ac:dyDescent="0.25">
      <c r="A38" s="107"/>
      <c r="B38" s="93" t="s">
        <v>70</v>
      </c>
      <c r="C38" s="23"/>
      <c r="D38" s="23"/>
      <c r="E38" s="79"/>
      <c r="F38" s="78"/>
      <c r="G38" s="84"/>
    </row>
    <row r="39" spans="1:7" ht="42" customHeight="1" x14ac:dyDescent="0.25">
      <c r="A39" s="33"/>
      <c r="B39" s="34"/>
      <c r="C39" s="112" t="str">
        <f>+A28</f>
        <v>PESQUISA E/OU INOVAÇÃO</v>
      </c>
      <c r="D39" s="113"/>
      <c r="E39" s="71">
        <f>SUM(E32:E36)+E38+(F28+F29+F30+F31+F37+F38)/18</f>
        <v>0</v>
      </c>
      <c r="F39" s="28"/>
      <c r="G39"/>
    </row>
    <row r="40" spans="1:7" x14ac:dyDescent="0.25">
      <c r="B40" s="35"/>
      <c r="G40"/>
    </row>
    <row r="41" spans="1:7" ht="32.25" customHeight="1" x14ac:dyDescent="0.25">
      <c r="A41" s="106" t="s">
        <v>21</v>
      </c>
      <c r="B41" s="36" t="s">
        <v>22</v>
      </c>
      <c r="C41" s="106" t="s">
        <v>23</v>
      </c>
      <c r="D41" s="106"/>
      <c r="E41" s="106" t="s">
        <v>24</v>
      </c>
      <c r="F41" s="106"/>
      <c r="G41" s="106" t="s">
        <v>25</v>
      </c>
    </row>
    <row r="42" spans="1:7" ht="29.25" customHeight="1" x14ac:dyDescent="0.25">
      <c r="A42" s="106"/>
      <c r="B42" s="37" t="s">
        <v>28</v>
      </c>
      <c r="C42" s="22" t="s">
        <v>29</v>
      </c>
      <c r="D42" s="22" t="s">
        <v>30</v>
      </c>
      <c r="E42" s="22" t="s">
        <v>29</v>
      </c>
      <c r="F42" s="22" t="s">
        <v>30</v>
      </c>
      <c r="G42" s="106"/>
    </row>
    <row r="43" spans="1:7" ht="42.75" x14ac:dyDescent="0.25">
      <c r="A43" s="107" t="s">
        <v>88</v>
      </c>
      <c r="B43" s="23" t="s">
        <v>89</v>
      </c>
      <c r="C43" s="23" t="s">
        <v>90</v>
      </c>
      <c r="D43" s="25"/>
      <c r="E43" s="75"/>
      <c r="F43" s="76"/>
      <c r="G43" s="84"/>
    </row>
    <row r="44" spans="1:7" ht="42.75" x14ac:dyDescent="0.25">
      <c r="A44" s="107"/>
      <c r="B44" s="23" t="s">
        <v>91</v>
      </c>
      <c r="C44" s="23" t="s">
        <v>92</v>
      </c>
      <c r="D44" s="25"/>
      <c r="E44" s="75"/>
      <c r="F44" s="76"/>
      <c r="G44" s="84"/>
    </row>
    <row r="45" spans="1:7" ht="71.25" x14ac:dyDescent="0.25">
      <c r="A45" s="107"/>
      <c r="B45" s="23" t="s">
        <v>93</v>
      </c>
      <c r="C45" s="23" t="s">
        <v>94</v>
      </c>
      <c r="D45" s="25"/>
      <c r="E45" s="75"/>
      <c r="F45" s="76"/>
      <c r="G45" s="84"/>
    </row>
    <row r="46" spans="1:7" ht="71.25" x14ac:dyDescent="0.25">
      <c r="A46" s="107"/>
      <c r="B46" s="23" t="s">
        <v>95</v>
      </c>
      <c r="C46" s="23" t="s">
        <v>96</v>
      </c>
      <c r="D46" s="25"/>
      <c r="E46" s="75"/>
      <c r="F46" s="76"/>
      <c r="G46" s="84"/>
    </row>
    <row r="47" spans="1:7" ht="42.75" x14ac:dyDescent="0.25">
      <c r="A47" s="107"/>
      <c r="B47" s="23" t="s">
        <v>97</v>
      </c>
      <c r="C47" s="25"/>
      <c r="D47" s="23" t="s">
        <v>98</v>
      </c>
      <c r="E47" s="75"/>
      <c r="F47" s="76"/>
      <c r="G47" s="84"/>
    </row>
    <row r="48" spans="1:7" ht="28.5" x14ac:dyDescent="0.25">
      <c r="A48" s="107"/>
      <c r="B48" s="23" t="s">
        <v>99</v>
      </c>
      <c r="C48" s="23" t="s">
        <v>100</v>
      </c>
      <c r="D48" s="80"/>
      <c r="E48" s="75"/>
      <c r="F48" s="80"/>
      <c r="G48" s="84"/>
    </row>
    <row r="49" spans="1:7" ht="28.5" x14ac:dyDescent="0.25">
      <c r="A49" s="107"/>
      <c r="B49" s="23" t="s">
        <v>101</v>
      </c>
      <c r="C49" s="25"/>
      <c r="D49" s="23" t="s">
        <v>102</v>
      </c>
      <c r="E49" s="81"/>
      <c r="F49" s="82"/>
      <c r="G49" s="84"/>
    </row>
    <row r="50" spans="1:7" ht="28.5" x14ac:dyDescent="0.25">
      <c r="A50" s="107"/>
      <c r="B50" s="38" t="s">
        <v>103</v>
      </c>
      <c r="C50" s="25"/>
      <c r="D50" s="23" t="s">
        <v>104</v>
      </c>
      <c r="E50" s="81"/>
      <c r="F50" s="83"/>
      <c r="G50" s="84"/>
    </row>
    <row r="51" spans="1:7" x14ac:dyDescent="0.25">
      <c r="A51" s="107"/>
      <c r="B51" s="38" t="s">
        <v>70</v>
      </c>
      <c r="C51" s="23"/>
      <c r="D51" s="23"/>
      <c r="E51" s="79"/>
      <c r="F51" s="78"/>
      <c r="G51" s="84"/>
    </row>
    <row r="52" spans="1:7" ht="36" customHeight="1" x14ac:dyDescent="0.25">
      <c r="A52" s="39"/>
      <c r="B52" s="34"/>
      <c r="C52" s="108" t="str">
        <f>+A43</f>
        <v xml:space="preserve">EXTENSÃO </v>
      </c>
      <c r="D52" s="109"/>
      <c r="E52" s="71">
        <f>E43+E47+E44+E45+E46+E51+E48+(F50+F49+F51)/18</f>
        <v>0</v>
      </c>
      <c r="F52" s="40"/>
      <c r="G52"/>
    </row>
    <row r="53" spans="1:7" x14ac:dyDescent="0.25">
      <c r="G53"/>
    </row>
    <row r="54" spans="1:7" ht="30.75" customHeight="1" x14ac:dyDescent="0.25">
      <c r="A54" s="106" t="s">
        <v>21</v>
      </c>
      <c r="B54" s="36" t="s">
        <v>22</v>
      </c>
      <c r="C54" s="106" t="s">
        <v>23</v>
      </c>
      <c r="D54" s="106"/>
      <c r="E54" s="106" t="s">
        <v>24</v>
      </c>
      <c r="F54" s="106"/>
      <c r="G54" s="106" t="s">
        <v>25</v>
      </c>
    </row>
    <row r="55" spans="1:7" ht="30" customHeight="1" x14ac:dyDescent="0.25">
      <c r="A55" s="106"/>
      <c r="B55" s="37" t="s">
        <v>28</v>
      </c>
      <c r="C55" s="22" t="s">
        <v>29</v>
      </c>
      <c r="D55" s="22" t="s">
        <v>30</v>
      </c>
      <c r="E55" s="22" t="s">
        <v>29</v>
      </c>
      <c r="F55" s="22" t="s">
        <v>30</v>
      </c>
      <c r="G55" s="106"/>
    </row>
    <row r="56" spans="1:7" x14ac:dyDescent="0.25">
      <c r="A56" s="94" t="s">
        <v>105</v>
      </c>
      <c r="B56" s="23" t="s">
        <v>106</v>
      </c>
      <c r="C56" s="23" t="s">
        <v>107</v>
      </c>
      <c r="D56" s="25"/>
      <c r="E56" s="75"/>
      <c r="F56" s="76"/>
      <c r="G56" s="84"/>
    </row>
    <row r="57" spans="1:7" x14ac:dyDescent="0.25">
      <c r="A57" s="94"/>
      <c r="B57" s="23" t="s">
        <v>108</v>
      </c>
      <c r="C57" s="23" t="s">
        <v>109</v>
      </c>
      <c r="D57" s="25"/>
      <c r="E57" s="75"/>
      <c r="F57" s="76"/>
      <c r="G57" s="84"/>
    </row>
    <row r="58" spans="1:7" ht="28.5" x14ac:dyDescent="0.25">
      <c r="A58" s="94"/>
      <c r="B58" s="23" t="s">
        <v>110</v>
      </c>
      <c r="C58" s="23" t="s">
        <v>111</v>
      </c>
      <c r="D58" s="25"/>
      <c r="E58" s="75"/>
      <c r="F58" s="76"/>
      <c r="G58" s="84"/>
    </row>
    <row r="59" spans="1:7" ht="42.75" x14ac:dyDescent="0.25">
      <c r="A59" s="94"/>
      <c r="B59" s="23" t="s">
        <v>112</v>
      </c>
      <c r="C59" s="23" t="s">
        <v>113</v>
      </c>
      <c r="D59" s="25"/>
      <c r="E59" s="75"/>
      <c r="F59" s="76"/>
      <c r="G59" s="84"/>
    </row>
    <row r="60" spans="1:7" ht="42.75" x14ac:dyDescent="0.25">
      <c r="A60" s="94"/>
      <c r="B60" s="23" t="s">
        <v>114</v>
      </c>
      <c r="C60" s="23" t="s">
        <v>115</v>
      </c>
      <c r="D60" s="25"/>
      <c r="E60" s="75"/>
      <c r="F60" s="76"/>
      <c r="G60" s="84"/>
    </row>
    <row r="61" spans="1:7" ht="42.75" x14ac:dyDescent="0.25">
      <c r="A61" s="94"/>
      <c r="B61" s="23" t="s">
        <v>116</v>
      </c>
      <c r="C61" s="23" t="s">
        <v>117</v>
      </c>
      <c r="D61" s="25"/>
      <c r="E61" s="75"/>
      <c r="F61" s="76"/>
      <c r="G61" s="84"/>
    </row>
    <row r="62" spans="1:7" ht="28.5" x14ac:dyDescent="0.25">
      <c r="A62" s="94"/>
      <c r="B62" s="23" t="s">
        <v>118</v>
      </c>
      <c r="C62" s="25"/>
      <c r="D62" s="23" t="s">
        <v>119</v>
      </c>
      <c r="E62" s="77"/>
      <c r="F62" s="75"/>
      <c r="G62" s="84"/>
    </row>
    <row r="63" spans="1:7" x14ac:dyDescent="0.25">
      <c r="A63" s="94"/>
      <c r="B63" s="23" t="s">
        <v>120</v>
      </c>
      <c r="C63" s="23" t="s">
        <v>121</v>
      </c>
      <c r="D63" s="25"/>
      <c r="E63" s="75"/>
      <c r="F63" s="76"/>
      <c r="G63" s="84"/>
    </row>
    <row r="64" spans="1:7" x14ac:dyDescent="0.25">
      <c r="A64" s="94"/>
      <c r="B64" s="23" t="s">
        <v>122</v>
      </c>
      <c r="C64" s="23" t="s">
        <v>121</v>
      </c>
      <c r="D64" s="25"/>
      <c r="E64" s="75"/>
      <c r="F64" s="76"/>
      <c r="G64" s="84"/>
    </row>
    <row r="65" spans="1:7" x14ac:dyDescent="0.25">
      <c r="A65" s="94"/>
      <c r="B65" s="23" t="s">
        <v>123</v>
      </c>
      <c r="C65" s="23" t="s">
        <v>124</v>
      </c>
      <c r="D65" s="25"/>
      <c r="E65" s="75"/>
      <c r="F65" s="76"/>
      <c r="G65" s="84"/>
    </row>
    <row r="66" spans="1:7" ht="28.5" x14ac:dyDescent="0.25">
      <c r="A66" s="94"/>
      <c r="B66" s="23" t="s">
        <v>125</v>
      </c>
      <c r="C66" s="85"/>
      <c r="D66" s="23" t="s">
        <v>126</v>
      </c>
      <c r="E66" s="77"/>
      <c r="F66" s="78"/>
      <c r="G66" s="84"/>
    </row>
    <row r="67" spans="1:7" x14ac:dyDescent="0.25">
      <c r="A67" s="94"/>
      <c r="B67" s="38" t="s">
        <v>70</v>
      </c>
      <c r="C67" s="23"/>
      <c r="D67" s="23"/>
      <c r="E67" s="79"/>
      <c r="F67" s="78"/>
      <c r="G67" s="84"/>
    </row>
    <row r="68" spans="1:7" ht="36" customHeight="1" x14ac:dyDescent="0.25">
      <c r="C68" s="95" t="str">
        <f>+A56</f>
        <v>GESTÃO E REPRESENTAÇÃO INSTITUCIONAL</v>
      </c>
      <c r="D68" s="96"/>
      <c r="E68" s="71">
        <f>E56+E58+E59+E60+E61+E65+E67+E57+E63+E64+(F62+F66+F67)/18</f>
        <v>0</v>
      </c>
      <c r="F68" s="41"/>
    </row>
    <row r="69" spans="1:7" ht="36" customHeight="1" x14ac:dyDescent="0.25">
      <c r="C69" s="42"/>
      <c r="D69" s="42"/>
      <c r="E69" s="72"/>
      <c r="F69" s="41"/>
    </row>
    <row r="70" spans="1:7" ht="28.5" customHeight="1" x14ac:dyDescent="0.25">
      <c r="A70" s="43" t="s">
        <v>127</v>
      </c>
      <c r="C70" s="44"/>
      <c r="D70" s="44"/>
      <c r="E70" s="73"/>
      <c r="F70" s="41"/>
    </row>
    <row r="71" spans="1:7" ht="28.5" customHeight="1" x14ac:dyDescent="0.25">
      <c r="A71" s="43" t="s">
        <v>128</v>
      </c>
      <c r="C71" s="44"/>
      <c r="D71" s="44"/>
      <c r="E71" s="73"/>
      <c r="F71" s="41"/>
    </row>
    <row r="72" spans="1:7" ht="33" customHeight="1" thickBot="1" x14ac:dyDescent="0.3">
      <c r="A72" s="43" t="s">
        <v>129</v>
      </c>
      <c r="G72" s="45"/>
    </row>
    <row r="73" spans="1:7" ht="23.25" customHeight="1" thickBot="1" x14ac:dyDescent="0.3">
      <c r="A73" s="97" t="s">
        <v>130</v>
      </c>
      <c r="B73" s="46" t="s">
        <v>131</v>
      </c>
      <c r="C73" s="46" t="s">
        <v>132</v>
      </c>
      <c r="D73" s="46" t="s">
        <v>133</v>
      </c>
    </row>
    <row r="74" spans="1:7" ht="19.5" thickBot="1" x14ac:dyDescent="0.3">
      <c r="A74" s="98"/>
      <c r="B74" s="100" t="s">
        <v>134</v>
      </c>
      <c r="C74" s="47" t="s">
        <v>135</v>
      </c>
      <c r="D74" s="58"/>
    </row>
    <row r="75" spans="1:7" ht="19.5" thickBot="1" x14ac:dyDescent="0.3">
      <c r="A75" s="98"/>
      <c r="B75" s="101"/>
      <c r="C75" s="47" t="s">
        <v>136</v>
      </c>
      <c r="D75" s="58"/>
    </row>
    <row r="76" spans="1:7" ht="19.5" thickBot="1" x14ac:dyDescent="0.3">
      <c r="A76" s="98"/>
      <c r="B76" s="102"/>
      <c r="C76" s="48" t="s">
        <v>137</v>
      </c>
      <c r="D76" s="58"/>
    </row>
    <row r="77" spans="1:7" ht="19.5" thickBot="1" x14ac:dyDescent="0.3">
      <c r="A77" s="98"/>
      <c r="B77" s="103" t="s">
        <v>138</v>
      </c>
      <c r="C77" s="49" t="s">
        <v>135</v>
      </c>
      <c r="D77" s="58"/>
    </row>
    <row r="78" spans="1:7" ht="19.5" thickBot="1" x14ac:dyDescent="0.3">
      <c r="A78" s="98"/>
      <c r="B78" s="104"/>
      <c r="C78" s="49" t="s">
        <v>136</v>
      </c>
      <c r="D78" s="58"/>
    </row>
    <row r="79" spans="1:7" ht="19.5" thickBot="1" x14ac:dyDescent="0.3">
      <c r="A79" s="98"/>
      <c r="B79" s="105"/>
      <c r="C79" s="50" t="s">
        <v>137</v>
      </c>
      <c r="D79" s="58"/>
    </row>
    <row r="80" spans="1:7" ht="19.5" thickBot="1" x14ac:dyDescent="0.3">
      <c r="A80" s="98"/>
      <c r="B80" s="100" t="s">
        <v>139</v>
      </c>
      <c r="C80" s="47" t="s">
        <v>135</v>
      </c>
      <c r="D80" s="58"/>
    </row>
    <row r="81" spans="1:4" ht="19.5" thickBot="1" x14ac:dyDescent="0.3">
      <c r="A81" s="98"/>
      <c r="B81" s="101"/>
      <c r="C81" s="47" t="s">
        <v>136</v>
      </c>
      <c r="D81" s="58"/>
    </row>
    <row r="82" spans="1:4" ht="19.5" thickBot="1" x14ac:dyDescent="0.3">
      <c r="A82" s="98"/>
      <c r="B82" s="102"/>
      <c r="C82" s="48" t="s">
        <v>137</v>
      </c>
      <c r="D82" s="58"/>
    </row>
    <row r="83" spans="1:4" ht="19.5" thickBot="1" x14ac:dyDescent="0.3">
      <c r="A83" s="98"/>
      <c r="B83" s="103" t="s">
        <v>140</v>
      </c>
      <c r="C83" s="49" t="s">
        <v>135</v>
      </c>
      <c r="D83" s="58"/>
    </row>
    <row r="84" spans="1:4" ht="19.5" thickBot="1" x14ac:dyDescent="0.3">
      <c r="A84" s="98"/>
      <c r="B84" s="104"/>
      <c r="C84" s="49" t="s">
        <v>136</v>
      </c>
      <c r="D84" s="58"/>
    </row>
    <row r="85" spans="1:4" ht="19.5" thickBot="1" x14ac:dyDescent="0.3">
      <c r="A85" s="98"/>
      <c r="B85" s="105"/>
      <c r="C85" s="50" t="s">
        <v>137</v>
      </c>
      <c r="D85" s="58"/>
    </row>
    <row r="86" spans="1:4" ht="19.5" thickBot="1" x14ac:dyDescent="0.3">
      <c r="A86" s="98"/>
      <c r="B86" s="100" t="s">
        <v>141</v>
      </c>
      <c r="C86" s="47" t="s">
        <v>135</v>
      </c>
      <c r="D86" s="58"/>
    </row>
    <row r="87" spans="1:4" ht="19.5" thickBot="1" x14ac:dyDescent="0.3">
      <c r="A87" s="98"/>
      <c r="B87" s="101"/>
      <c r="C87" s="47" t="s">
        <v>136</v>
      </c>
      <c r="D87" s="58"/>
    </row>
    <row r="88" spans="1:4" ht="19.5" thickBot="1" x14ac:dyDescent="0.3">
      <c r="A88" s="98"/>
      <c r="B88" s="102"/>
      <c r="C88" s="48" t="s">
        <v>137</v>
      </c>
      <c r="D88" s="58"/>
    </row>
    <row r="89" spans="1:4" ht="19.5" thickBot="1" x14ac:dyDescent="0.3">
      <c r="A89" s="98"/>
      <c r="B89" s="103" t="s">
        <v>142</v>
      </c>
      <c r="C89" s="49" t="s">
        <v>135</v>
      </c>
      <c r="D89" s="58"/>
    </row>
    <row r="90" spans="1:4" ht="16.5" thickBot="1" x14ac:dyDescent="0.3">
      <c r="A90" s="98"/>
      <c r="B90" s="104"/>
      <c r="C90" s="49" t="s">
        <v>136</v>
      </c>
      <c r="D90" s="51"/>
    </row>
    <row r="91" spans="1:4" ht="16.5" thickBot="1" x14ac:dyDescent="0.3">
      <c r="A91" s="99"/>
      <c r="B91" s="105"/>
      <c r="C91" s="50" t="s">
        <v>137</v>
      </c>
      <c r="D91" s="51"/>
    </row>
    <row r="92" spans="1:4" ht="21" x14ac:dyDescent="0.35">
      <c r="D92" s="52" t="s">
        <v>143</v>
      </c>
    </row>
    <row r="94" spans="1:4" ht="36" customHeight="1" x14ac:dyDescent="0.25">
      <c r="B94" s="53" t="s">
        <v>144</v>
      </c>
      <c r="C94" s="54">
        <f>IF(($E$24+$E$39+$E$52+$E$68)&gt;40,40,($E$24+$E$39+$E$52+$E$68))</f>
        <v>0</v>
      </c>
    </row>
  </sheetData>
  <sheetProtection algorithmName="SHA-512" hashValue="FDjldTAQ5JYYQQoza9S6EW+GYM2Rq3wrlkDJf0rOXHxwEHi1t9KN+3q9ZHFPZXVxW4b4U4GzZQEzVO7HgwbLrA==" saltValue="ycWwCNdhwoaubkDueMAnBw==" spinCount="100000" sheet="1" objects="1" scenarios="1" selectLockedCells="1"/>
  <mergeCells count="34">
    <mergeCell ref="G26:G27"/>
    <mergeCell ref="A1:B1"/>
    <mergeCell ref="A5:G5"/>
    <mergeCell ref="A6:A7"/>
    <mergeCell ref="C6:D6"/>
    <mergeCell ref="E6:F6"/>
    <mergeCell ref="G6:G7"/>
    <mergeCell ref="A8:A23"/>
    <mergeCell ref="C24:D24"/>
    <mergeCell ref="A26:A27"/>
    <mergeCell ref="C26:D26"/>
    <mergeCell ref="E26:F26"/>
    <mergeCell ref="A28:A38"/>
    <mergeCell ref="B28:B30"/>
    <mergeCell ref="C39:D39"/>
    <mergeCell ref="A41:A42"/>
    <mergeCell ref="C41:D41"/>
    <mergeCell ref="G41:G42"/>
    <mergeCell ref="A43:A51"/>
    <mergeCell ref="C52:D52"/>
    <mergeCell ref="A54:A55"/>
    <mergeCell ref="C54:D54"/>
    <mergeCell ref="E54:F54"/>
    <mergeCell ref="G54:G55"/>
    <mergeCell ref="E41:F41"/>
    <mergeCell ref="A56:A67"/>
    <mergeCell ref="C68:D68"/>
    <mergeCell ref="A73:A91"/>
    <mergeCell ref="B74:B76"/>
    <mergeCell ref="B77:B79"/>
    <mergeCell ref="B80:B82"/>
    <mergeCell ref="B83:B85"/>
    <mergeCell ref="B86:B88"/>
    <mergeCell ref="B89:B91"/>
  </mergeCells>
  <conditionalFormatting sqref="G2">
    <cfRule type="cellIs" dxfId="1" priority="2" operator="notEqual">
      <formula>"NÃO EXISTEM PENDÊNCIAS NO SEU PLANO DE TRABALHO"</formula>
    </cfRule>
    <cfRule type="cellIs" dxfId="0" priority="1" operator="equal">
      <formula>"NÃO EXISTEM PENDÊNCIAS NO SEU PLANO DE TRABALHO"</formula>
    </cfRule>
  </conditionalFormatting>
  <dataValidations count="4">
    <dataValidation type="list" allowBlank="1" showInputMessage="1" showErrorMessage="1" sqref="B4">
      <formula1>$AB$2:$AB$17</formula1>
    </dataValidation>
    <dataValidation type="list" allowBlank="1" showInputMessage="1" showErrorMessage="1" sqref="D2">
      <formula1>$AC$2:$AC$6</formula1>
    </dataValidation>
    <dataValidation type="list" allowBlank="1" showInputMessage="1" showErrorMessage="1" sqref="D4">
      <formula1>"Primeiro, Segundo"</formula1>
    </dataValidation>
    <dataValidation type="list" allowBlank="1" showInputMessage="1" showErrorMessage="1" sqref="G4">
      <formula1>"Plano Individual de Trabalho - PIT, Relatório de Atividade Docente - RAD"</formula1>
    </dataValidation>
  </dataValidations>
  <pageMargins left="0.51181102362204722" right="0.51181102362204722" top="0.78740157480314965" bottom="0.78740157480314965" header="0.31496062992125984" footer="0.31496062992125984"/>
  <pageSetup paperSize="9" scale="4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F22"/>
  <sheetViews>
    <sheetView showGridLines="0" zoomScaleNormal="100" workbookViewId="0">
      <selection activeCell="A5" sqref="A5"/>
    </sheetView>
  </sheetViews>
  <sheetFormatPr defaultRowHeight="18.75" x14ac:dyDescent="0.25"/>
  <cols>
    <col min="1" max="1" width="26" style="59" customWidth="1"/>
    <col min="2" max="2" width="14.3984375" style="59" bestFit="1" customWidth="1"/>
    <col min="3" max="3" width="13.296875" style="59" bestFit="1" customWidth="1"/>
    <col min="4" max="4" width="21.19921875" style="59" customWidth="1"/>
    <col min="5" max="5" width="15" style="59" customWidth="1"/>
    <col min="6" max="6" width="10" style="59" customWidth="1"/>
    <col min="7" max="16384" width="8.796875" style="59"/>
  </cols>
  <sheetData>
    <row r="2" spans="1:6" x14ac:dyDescent="0.25">
      <c r="A2" s="116" t="s">
        <v>145</v>
      </c>
      <c r="B2" s="116"/>
      <c r="C2" s="116"/>
      <c r="D2" s="116"/>
      <c r="E2" s="116"/>
      <c r="F2" s="116"/>
    </row>
    <row r="3" spans="1:6" x14ac:dyDescent="0.25">
      <c r="A3" s="63"/>
      <c r="B3" s="63"/>
      <c r="C3" s="63"/>
      <c r="D3" s="63"/>
      <c r="E3" s="63"/>
      <c r="F3" s="63"/>
    </row>
    <row r="4" spans="1:6" ht="30" customHeight="1" x14ac:dyDescent="0.25">
      <c r="A4" s="61" t="s">
        <v>146</v>
      </c>
      <c r="B4" s="61" t="s">
        <v>147</v>
      </c>
      <c r="C4" s="61" t="s">
        <v>148</v>
      </c>
      <c r="D4" s="61" t="s">
        <v>149</v>
      </c>
      <c r="E4" s="61" t="s">
        <v>150</v>
      </c>
      <c r="F4" s="61" t="s">
        <v>151</v>
      </c>
    </row>
    <row r="5" spans="1:6" x14ac:dyDescent="0.25">
      <c r="A5" s="60"/>
      <c r="B5" s="60"/>
      <c r="C5" s="62">
        <f>B5/18</f>
        <v>0</v>
      </c>
      <c r="D5" s="60"/>
      <c r="E5" s="60"/>
      <c r="F5" s="60"/>
    </row>
    <row r="6" spans="1:6" x14ac:dyDescent="0.25">
      <c r="A6" s="60"/>
      <c r="B6" s="60"/>
      <c r="C6" s="62">
        <f t="shared" ref="C6:C19" si="0">B6/18</f>
        <v>0</v>
      </c>
      <c r="D6" s="60"/>
      <c r="E6" s="60"/>
      <c r="F6" s="60"/>
    </row>
    <row r="7" spans="1:6" x14ac:dyDescent="0.25">
      <c r="A7" s="60"/>
      <c r="B7" s="60"/>
      <c r="C7" s="62">
        <f t="shared" si="0"/>
        <v>0</v>
      </c>
      <c r="D7" s="60"/>
      <c r="E7" s="60"/>
      <c r="F7" s="60"/>
    </row>
    <row r="8" spans="1:6" x14ac:dyDescent="0.25">
      <c r="A8" s="60"/>
      <c r="B8" s="60"/>
      <c r="C8" s="62">
        <f t="shared" si="0"/>
        <v>0</v>
      </c>
      <c r="D8" s="60"/>
      <c r="E8" s="60"/>
      <c r="F8" s="60"/>
    </row>
    <row r="9" spans="1:6" x14ac:dyDescent="0.25">
      <c r="A9" s="60"/>
      <c r="B9" s="60"/>
      <c r="C9" s="62">
        <f t="shared" si="0"/>
        <v>0</v>
      </c>
      <c r="D9" s="60"/>
      <c r="E9" s="60"/>
      <c r="F9" s="60"/>
    </row>
    <row r="10" spans="1:6" x14ac:dyDescent="0.25">
      <c r="A10" s="60"/>
      <c r="B10" s="60"/>
      <c r="C10" s="62">
        <f t="shared" si="0"/>
        <v>0</v>
      </c>
      <c r="D10" s="60"/>
      <c r="E10" s="60"/>
      <c r="F10" s="60"/>
    </row>
    <row r="11" spans="1:6" x14ac:dyDescent="0.25">
      <c r="A11" s="60"/>
      <c r="B11" s="60"/>
      <c r="C11" s="62">
        <f t="shared" si="0"/>
        <v>0</v>
      </c>
      <c r="D11" s="60"/>
      <c r="E11" s="60"/>
      <c r="F11" s="60"/>
    </row>
    <row r="12" spans="1:6" x14ac:dyDescent="0.25">
      <c r="A12" s="60"/>
      <c r="B12" s="60"/>
      <c r="C12" s="62">
        <f t="shared" si="0"/>
        <v>0</v>
      </c>
      <c r="D12" s="60"/>
      <c r="E12" s="60"/>
      <c r="F12" s="60"/>
    </row>
    <row r="13" spans="1:6" x14ac:dyDescent="0.25">
      <c r="A13" s="60"/>
      <c r="B13" s="60"/>
      <c r="C13" s="62">
        <f t="shared" si="0"/>
        <v>0</v>
      </c>
      <c r="D13" s="60"/>
      <c r="E13" s="60"/>
      <c r="F13" s="60"/>
    </row>
    <row r="14" spans="1:6" x14ac:dyDescent="0.25">
      <c r="A14" s="60"/>
      <c r="B14" s="60"/>
      <c r="C14" s="62">
        <f t="shared" si="0"/>
        <v>0</v>
      </c>
      <c r="D14" s="60"/>
      <c r="E14" s="60"/>
      <c r="F14" s="60"/>
    </row>
    <row r="15" spans="1:6" x14ac:dyDescent="0.25">
      <c r="A15" s="60"/>
      <c r="B15" s="60"/>
      <c r="C15" s="62">
        <f t="shared" si="0"/>
        <v>0</v>
      </c>
      <c r="D15" s="60"/>
      <c r="E15" s="60"/>
      <c r="F15" s="60"/>
    </row>
    <row r="16" spans="1:6" x14ac:dyDescent="0.25">
      <c r="A16" s="60"/>
      <c r="B16" s="60"/>
      <c r="C16" s="62">
        <f t="shared" si="0"/>
        <v>0</v>
      </c>
      <c r="D16" s="60"/>
      <c r="E16" s="60"/>
      <c r="F16" s="60"/>
    </row>
    <row r="17" spans="1:6" x14ac:dyDescent="0.25">
      <c r="A17" s="60"/>
      <c r="B17" s="60"/>
      <c r="C17" s="62">
        <f t="shared" si="0"/>
        <v>0</v>
      </c>
      <c r="D17" s="60"/>
      <c r="E17" s="60"/>
      <c r="F17" s="60"/>
    </row>
    <row r="18" spans="1:6" x14ac:dyDescent="0.25">
      <c r="A18" s="60"/>
      <c r="B18" s="60"/>
      <c r="C18" s="62">
        <f t="shared" si="0"/>
        <v>0</v>
      </c>
      <c r="D18" s="60"/>
      <c r="E18" s="60"/>
      <c r="F18" s="60"/>
    </row>
    <row r="19" spans="1:6" x14ac:dyDescent="0.25">
      <c r="A19" s="60"/>
      <c r="B19" s="60"/>
      <c r="C19" s="62">
        <f t="shared" si="0"/>
        <v>0</v>
      </c>
      <c r="D19" s="60"/>
      <c r="E19" s="60"/>
      <c r="F19" s="60"/>
    </row>
    <row r="20" spans="1:6" ht="19.5" thickBot="1" x14ac:dyDescent="0.3">
      <c r="C20" s="63"/>
    </row>
    <row r="21" spans="1:6" x14ac:dyDescent="0.25">
      <c r="B21" s="117" t="s">
        <v>153</v>
      </c>
      <c r="C21" s="64">
        <f>SUM($C$5:$C$19)</f>
        <v>0</v>
      </c>
    </row>
    <row r="22" spans="1:6" ht="19.5" thickBot="1" x14ac:dyDescent="0.3">
      <c r="B22" s="118"/>
      <c r="C22" s="65" t="s">
        <v>152</v>
      </c>
    </row>
  </sheetData>
  <sheetProtection algorithmName="SHA-512" hashValue="Kr50jrOARLnkAenxFcK34g1/MZBv6iMipuwW8uCt4uck8RnKlp3Lzu8oZ3OGyEuvBeSpRy+EYZHfmqDS+xJbxg==" saltValue="bUwVlGfKQWmaSGEixeOqvA==" spinCount="100000" sheet="1" objects="1" scenarios="1" selectLockedCells="1"/>
  <mergeCells count="2">
    <mergeCell ref="A2:F2"/>
    <mergeCell ref="B21:B22"/>
  </mergeCells>
  <dataValidations count="1">
    <dataValidation type="list" allowBlank="1" showInputMessage="1" showErrorMessage="1" sqref="D5:D19">
      <formula1>"FIC, Técnico conc/subsequente, Técnico integrado, Graduação, Pós-graduação"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F23"/>
  <sheetViews>
    <sheetView showGridLines="0" workbookViewId="0">
      <selection activeCell="A5" sqref="A5"/>
    </sheetView>
  </sheetViews>
  <sheetFormatPr defaultRowHeight="15.75" x14ac:dyDescent="0.25"/>
  <cols>
    <col min="1" max="1" width="26" style="67" customWidth="1"/>
    <col min="2" max="2" width="14.3984375" style="67" customWidth="1"/>
    <col min="3" max="3" width="13.296875" style="67" customWidth="1"/>
    <col min="4" max="4" width="21.19921875" style="67" customWidth="1"/>
    <col min="5" max="5" width="15" style="67" customWidth="1"/>
    <col min="6" max="6" width="10" style="67" customWidth="1"/>
    <col min="7" max="16384" width="8.796875" style="67"/>
  </cols>
  <sheetData>
    <row r="1" spans="1:6" ht="18.75" x14ac:dyDescent="0.3">
      <c r="A1" s="66"/>
      <c r="B1" s="66"/>
      <c r="C1" s="66"/>
      <c r="D1" s="66"/>
      <c r="E1" s="66"/>
      <c r="F1" s="66"/>
    </row>
    <row r="2" spans="1:6" ht="18.75" x14ac:dyDescent="0.25">
      <c r="A2" s="116" t="s">
        <v>154</v>
      </c>
      <c r="B2" s="116"/>
      <c r="C2" s="116"/>
      <c r="D2" s="116"/>
      <c r="E2" s="116"/>
      <c r="F2" s="116"/>
    </row>
    <row r="3" spans="1:6" ht="18.75" x14ac:dyDescent="0.3">
      <c r="A3" s="68"/>
      <c r="B3" s="68"/>
      <c r="C3" s="68"/>
      <c r="D3" s="68"/>
      <c r="E3" s="68"/>
      <c r="F3" s="68"/>
    </row>
    <row r="4" spans="1:6" ht="30" customHeight="1" x14ac:dyDescent="0.25">
      <c r="A4" s="61" t="s">
        <v>146</v>
      </c>
      <c r="B4" s="61" t="s">
        <v>147</v>
      </c>
      <c r="C4" s="61" t="s">
        <v>148</v>
      </c>
      <c r="D4" s="61" t="s">
        <v>149</v>
      </c>
      <c r="E4" s="61" t="s">
        <v>150</v>
      </c>
      <c r="F4" s="61" t="s">
        <v>151</v>
      </c>
    </row>
    <row r="5" spans="1:6" ht="18.75" x14ac:dyDescent="0.25">
      <c r="A5" s="60"/>
      <c r="B5" s="60"/>
      <c r="C5" s="62">
        <f>B5/36</f>
        <v>0</v>
      </c>
      <c r="D5" s="60"/>
      <c r="E5" s="60"/>
      <c r="F5" s="60"/>
    </row>
    <row r="6" spans="1:6" ht="18.75" x14ac:dyDescent="0.25">
      <c r="A6" s="60"/>
      <c r="B6" s="60"/>
      <c r="C6" s="62">
        <f t="shared" ref="C6:C19" si="0">B6/36</f>
        <v>0</v>
      </c>
      <c r="D6" s="60"/>
      <c r="E6" s="60"/>
      <c r="F6" s="60"/>
    </row>
    <row r="7" spans="1:6" ht="18.75" x14ac:dyDescent="0.25">
      <c r="A7" s="60"/>
      <c r="B7" s="60"/>
      <c r="C7" s="62">
        <f t="shared" si="0"/>
        <v>0</v>
      </c>
      <c r="D7" s="60"/>
      <c r="E7" s="60"/>
      <c r="F7" s="60"/>
    </row>
    <row r="8" spans="1:6" ht="18.75" x14ac:dyDescent="0.25">
      <c r="A8" s="60"/>
      <c r="B8" s="60"/>
      <c r="C8" s="62">
        <f t="shared" si="0"/>
        <v>0</v>
      </c>
      <c r="D8" s="60"/>
      <c r="E8" s="60"/>
      <c r="F8" s="60"/>
    </row>
    <row r="9" spans="1:6" ht="18.75" x14ac:dyDescent="0.25">
      <c r="A9" s="60"/>
      <c r="B9" s="60"/>
      <c r="C9" s="62">
        <f t="shared" si="0"/>
        <v>0</v>
      </c>
      <c r="D9" s="60"/>
      <c r="E9" s="60"/>
      <c r="F9" s="60"/>
    </row>
    <row r="10" spans="1:6" ht="18.75" x14ac:dyDescent="0.25">
      <c r="A10" s="60"/>
      <c r="B10" s="60"/>
      <c r="C10" s="62">
        <f t="shared" si="0"/>
        <v>0</v>
      </c>
      <c r="D10" s="60"/>
      <c r="E10" s="60"/>
      <c r="F10" s="60"/>
    </row>
    <row r="11" spans="1:6" ht="18.75" x14ac:dyDescent="0.25">
      <c r="A11" s="60"/>
      <c r="B11" s="60"/>
      <c r="C11" s="62">
        <f t="shared" si="0"/>
        <v>0</v>
      </c>
      <c r="D11" s="60"/>
      <c r="E11" s="60"/>
      <c r="F11" s="60"/>
    </row>
    <row r="12" spans="1:6" ht="18.75" x14ac:dyDescent="0.25">
      <c r="A12" s="60"/>
      <c r="B12" s="60"/>
      <c r="C12" s="62">
        <f t="shared" si="0"/>
        <v>0</v>
      </c>
      <c r="D12" s="60"/>
      <c r="E12" s="60"/>
      <c r="F12" s="60"/>
    </row>
    <row r="13" spans="1:6" ht="18.75" x14ac:dyDescent="0.25">
      <c r="A13" s="60"/>
      <c r="B13" s="60"/>
      <c r="C13" s="62">
        <f t="shared" si="0"/>
        <v>0</v>
      </c>
      <c r="D13" s="60"/>
      <c r="E13" s="60"/>
      <c r="F13" s="60"/>
    </row>
    <row r="14" spans="1:6" ht="18.75" x14ac:dyDescent="0.25">
      <c r="A14" s="60"/>
      <c r="B14" s="60"/>
      <c r="C14" s="62">
        <f t="shared" si="0"/>
        <v>0</v>
      </c>
      <c r="D14" s="60"/>
      <c r="E14" s="60"/>
      <c r="F14" s="60"/>
    </row>
    <row r="15" spans="1:6" ht="18.75" x14ac:dyDescent="0.25">
      <c r="A15" s="60"/>
      <c r="B15" s="60"/>
      <c r="C15" s="62">
        <f t="shared" si="0"/>
        <v>0</v>
      </c>
      <c r="D15" s="60"/>
      <c r="E15" s="60"/>
      <c r="F15" s="60"/>
    </row>
    <row r="16" spans="1:6" ht="18.75" x14ac:dyDescent="0.25">
      <c r="A16" s="60"/>
      <c r="B16" s="60"/>
      <c r="C16" s="62">
        <f t="shared" si="0"/>
        <v>0</v>
      </c>
      <c r="D16" s="60"/>
      <c r="E16" s="60"/>
      <c r="F16" s="60"/>
    </row>
    <row r="17" spans="1:6" ht="18.75" x14ac:dyDescent="0.25">
      <c r="A17" s="60"/>
      <c r="B17" s="60"/>
      <c r="C17" s="62">
        <f t="shared" si="0"/>
        <v>0</v>
      </c>
      <c r="D17" s="60"/>
      <c r="E17" s="60"/>
      <c r="F17" s="60"/>
    </row>
    <row r="18" spans="1:6" ht="18.75" x14ac:dyDescent="0.25">
      <c r="A18" s="60"/>
      <c r="B18" s="60"/>
      <c r="C18" s="62">
        <f t="shared" si="0"/>
        <v>0</v>
      </c>
      <c r="D18" s="60"/>
      <c r="E18" s="60"/>
      <c r="F18" s="60"/>
    </row>
    <row r="19" spans="1:6" ht="18.75" x14ac:dyDescent="0.25">
      <c r="A19" s="60"/>
      <c r="B19" s="60"/>
      <c r="C19" s="62">
        <f t="shared" si="0"/>
        <v>0</v>
      </c>
      <c r="D19" s="60"/>
      <c r="E19" s="60"/>
      <c r="F19" s="60"/>
    </row>
    <row r="20" spans="1:6" ht="19.5" thickBot="1" x14ac:dyDescent="0.3">
      <c r="A20" s="59"/>
      <c r="B20" s="59"/>
      <c r="C20" s="59"/>
      <c r="D20" s="59"/>
      <c r="E20" s="59"/>
      <c r="F20" s="59"/>
    </row>
    <row r="21" spans="1:6" ht="18.75" x14ac:dyDescent="0.25">
      <c r="A21" s="59"/>
      <c r="B21" s="117" t="s">
        <v>153</v>
      </c>
      <c r="C21" s="64">
        <f>SUM($C$5:$C$19)</f>
        <v>0</v>
      </c>
      <c r="D21" s="59"/>
      <c r="E21" s="59"/>
      <c r="F21" s="59"/>
    </row>
    <row r="22" spans="1:6" ht="19.5" thickBot="1" x14ac:dyDescent="0.3">
      <c r="A22" s="59"/>
      <c r="B22" s="118"/>
      <c r="C22" s="65" t="s">
        <v>152</v>
      </c>
      <c r="D22" s="59"/>
      <c r="E22" s="59"/>
      <c r="F22" s="59"/>
    </row>
    <row r="23" spans="1:6" ht="18.75" x14ac:dyDescent="0.25">
      <c r="A23" s="59"/>
      <c r="B23" s="59"/>
      <c r="C23" s="59"/>
      <c r="D23" s="59"/>
      <c r="E23" s="59"/>
      <c r="F23" s="59"/>
    </row>
  </sheetData>
  <sheetProtection algorithmName="SHA-512" hashValue="u7quXFnGqBGNhq9L7DzwT+diP61R0VaLC444EWu+z8eAtjPnUy8gArgXpguCkNh15Kd6AzYZ9Y7j1otbR0igYw==" saltValue="VP/VMhaXw/B3eIXneEEgVg==" spinCount="100000" sheet="1" objects="1" scenarios="1" selectLockedCells="1"/>
  <mergeCells count="2">
    <mergeCell ref="A2:F2"/>
    <mergeCell ref="B21:B22"/>
  </mergeCells>
  <dataValidations count="1">
    <dataValidation type="list" allowBlank="1" showInputMessage="1" showErrorMessage="1" sqref="D5:D19">
      <formula1>"FIC, Técnico conc/subsequente, Técnico integrado, Graduação, Pós-graduação"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RHCD</vt:lpstr>
      <vt:lpstr>Aulas</vt:lpstr>
      <vt:lpstr>Co-regencia</vt:lpstr>
      <vt:lpstr>RHCD!Area_de_impressao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da Silva Dias</dc:creator>
  <cp:lastModifiedBy>Guilherme da Silva Dias</cp:lastModifiedBy>
  <cp:lastPrinted>2022-10-31T16:50:32Z</cp:lastPrinted>
  <dcterms:created xsi:type="dcterms:W3CDTF">2022-10-27T16:47:28Z</dcterms:created>
  <dcterms:modified xsi:type="dcterms:W3CDTF">2022-10-31T17:06:09Z</dcterms:modified>
</cp:coreProperties>
</file>