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tabRatio="864"/>
  </bookViews>
  <sheets>
    <sheet name="PLAN5_Serv Administ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7" l="1"/>
  <c r="K26" i="7" l="1"/>
  <c r="K25" i="7"/>
  <c r="K27" i="7"/>
  <c r="K24" i="7"/>
  <c r="J23" i="7"/>
  <c r="K14" i="7"/>
  <c r="K23" i="7" l="1"/>
  <c r="K28" i="7" s="1"/>
</calcChain>
</file>

<file path=xl/sharedStrings.xml><?xml version="1.0" encoding="utf-8"?>
<sst xmlns="http://schemas.openxmlformats.org/spreadsheetml/2006/main" count="36" uniqueCount="36">
  <si>
    <t>TOTAL</t>
  </si>
  <si>
    <t>TIPOLOGIA</t>
  </si>
  <si>
    <t>OBJETO</t>
  </si>
  <si>
    <t>HOSPEDAGEM E  SERVIÇO DE ALIMENTAÇÃO</t>
  </si>
  <si>
    <t>ITEM</t>
  </si>
  <si>
    <t>VIGÊNCIA</t>
  </si>
  <si>
    <t>VALOR GLOBAL</t>
  </si>
  <si>
    <t>2. SERVIÇOS DE HOSPEDAGEM E ALIMENTAÇÃO</t>
  </si>
  <si>
    <t>Especialização em Gestão do Desenvolvimento Territorial </t>
  </si>
  <si>
    <t>Estudantes</t>
  </si>
  <si>
    <t>Visitantes</t>
  </si>
  <si>
    <t>Nº DE MESES</t>
  </si>
  <si>
    <t>Hospedagem</t>
  </si>
  <si>
    <t>Nº DE REFEIÇÕES / DIÁRIAS / MÊS</t>
  </si>
  <si>
    <t>VALOR UNITÁRIO DA REFEIÇÃO / DIÁRIA</t>
  </si>
  <si>
    <t>1. PRESTAÇÃO DE SERVIÇOS DIVERSOS</t>
  </si>
  <si>
    <t>CONTRATANTE</t>
  </si>
  <si>
    <t>XXXX</t>
  </si>
  <si>
    <t>ARREC ANOS ANTERIORES</t>
  </si>
  <si>
    <t>PLANILHA 5 - SERVIÇOS ADMINISTRATIVOS E COMERCIAIS GERAIS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</si>
  <si>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</si>
  <si>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</si>
  <si>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</si>
  <si>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</si>
  <si>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</si>
  <si>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</si>
  <si>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</si>
  <si>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ANO 2021</t>
  </si>
  <si>
    <t>ANO 2020</t>
  </si>
  <si>
    <t>Servidores</t>
  </si>
  <si>
    <t xml:space="preserve">PROJEÇÃO ANO2023 </t>
  </si>
  <si>
    <t xml:space="preserve">  ALIMENTAÇÃO = 2.800 REFEIÇÕES/ANO X R$ 4,6071 = R$ 12.900,00
  PRESTAÇÃO DE SERVIÇOS DIVERSOS = 1 CONTRATO X R$ 2.497.657 = R$ 2.497.657 
  HOSPEDAGEM = 120 X R$ 200,00 = R$ 24.000
  Total = R$ 2.534.545,00</t>
  </si>
  <si>
    <t>Prestação de Serviços Diversos = número de contratos x valor médio anual
Hospedagem e Alimentação = número de refeições ou diárias por mês x valor unitário médio da refeição ou diária x 12 meses
1.500 visitantes ao ano - valor do ticket R$ 6,00
1.000 servidores ao ano - valor do ticket R$ 3,00
300 alunos de graduação e pós graduação ao ano - valor do ticket R$ 3,00         
Valor médio do ticket R$ 4,6071
Refeições ao ano = 2800
Valor médio da hospedagem = R$ 200,00</t>
  </si>
  <si>
    <t>2020/2026</t>
  </si>
  <si>
    <t>42/2020</t>
  </si>
  <si>
    <t xml:space="preserve">O aumento de aproximadamente 6,23% da previsão desta NR em relação ao valor arrecadado em 2021 deve-se ao reajuste do valor do contrato 42/2020, assim como a expectativa de queda no valor do ticket de visitante, passando de R$10,00 para R$6,00 porém ao aumento de visitantes por mês.
O fato gerador dessa NR é baseado em serviços de alimentação, hospedagem e contratos de prestação de serviços diversos.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</si>
</sst>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R$&quot;\ #,##0.00;[Red]\-&quot;R$&quot;\ #,##0.00"/>
    <numFmt numFmtId="165" formatCode="_-* #,##0_-;\-* #,##0_-;_-* &quot;-&quot;??_-;_-@_-"/>
    <numFmt numFmtId="166" formatCode="#,##0_ ;[Red]\-#,##0\ "/>
    <numFmt numFmtId="167" formatCode="_-* #,##0.0000_-;\-* #,##0.0000_-;_-* &quot;-&quot;??_-;_-@_-"/>
    <numFmt numFmtId="168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Spranq ec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4" fillId="0" borderId="0" xfId="1" applyFont="1" applyFill="1"/>
    <xf numFmtId="166" fontId="4" fillId="0" borderId="0" xfId="0" applyNumberFormat="1" applyFont="1" applyFill="1" applyAlignment="1">
      <alignment vertical="top" wrapText="1"/>
    </xf>
    <xf numFmtId="166" fontId="4" fillId="0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/>
    <xf numFmtId="43" fontId="5" fillId="0" borderId="0" xfId="0" applyNumberFormat="1" applyFont="1" applyFill="1"/>
    <xf numFmtId="0" fontId="8" fillId="0" borderId="9" xfId="0" applyFont="1" applyFill="1" applyBorder="1" applyAlignment="1"/>
    <xf numFmtId="0" fontId="5" fillId="0" borderId="17" xfId="0" applyFont="1" applyFill="1" applyBorder="1"/>
    <xf numFmtId="165" fontId="5" fillId="0" borderId="17" xfId="1" applyNumberFormat="1" applyFont="1" applyFill="1" applyBorder="1"/>
    <xf numFmtId="2" fontId="5" fillId="0" borderId="17" xfId="0" applyNumberFormat="1" applyFont="1" applyFill="1" applyBorder="1"/>
    <xf numFmtId="0" fontId="5" fillId="0" borderId="20" xfId="0" applyFont="1" applyFill="1" applyBorder="1"/>
    <xf numFmtId="165" fontId="5" fillId="0" borderId="23" xfId="1" applyNumberFormat="1" applyFont="1" applyFill="1" applyBorder="1"/>
    <xf numFmtId="2" fontId="5" fillId="0" borderId="23" xfId="0" applyNumberFormat="1" applyFont="1" applyFill="1" applyBorder="1"/>
    <xf numFmtId="0" fontId="5" fillId="0" borderId="23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5" fontId="5" fillId="0" borderId="14" xfId="1" applyNumberFormat="1" applyFont="1" applyFill="1" applyBorder="1" applyAlignment="1">
      <alignment horizontal="center" vertical="center"/>
    </xf>
    <xf numFmtId="165" fontId="5" fillId="0" borderId="17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5" fontId="5" fillId="0" borderId="20" xfId="1" applyNumberFormat="1" applyFont="1" applyFill="1" applyBorder="1"/>
    <xf numFmtId="2" fontId="5" fillId="0" borderId="20" xfId="0" applyNumberFormat="1" applyFont="1" applyFill="1" applyBorder="1"/>
    <xf numFmtId="165" fontId="8" fillId="4" borderId="4" xfId="0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/>
    <xf numFmtId="43" fontId="5" fillId="4" borderId="6" xfId="1" applyFont="1" applyFill="1" applyBorder="1"/>
    <xf numFmtId="3" fontId="5" fillId="4" borderId="5" xfId="0" applyNumberFormat="1" applyFont="1" applyFill="1" applyBorder="1" applyAlignment="1">
      <alignment vertical="center"/>
    </xf>
    <xf numFmtId="0" fontId="5" fillId="0" borderId="25" xfId="0" applyFont="1" applyFill="1" applyBorder="1"/>
    <xf numFmtId="165" fontId="5" fillId="0" borderId="25" xfId="1" applyNumberFormat="1" applyFont="1" applyFill="1" applyBorder="1"/>
    <xf numFmtId="2" fontId="5" fillId="0" borderId="25" xfId="0" applyNumberFormat="1" applyFont="1" applyFill="1" applyBorder="1"/>
    <xf numFmtId="164" fontId="5" fillId="0" borderId="9" xfId="0" applyNumberFormat="1" applyFont="1" applyFill="1" applyBorder="1" applyAlignment="1"/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7" fontId="5" fillId="0" borderId="0" xfId="1" applyNumberFormat="1" applyFont="1" applyFill="1"/>
    <xf numFmtId="165" fontId="5" fillId="4" borderId="22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/>
    <xf numFmtId="165" fontId="5" fillId="4" borderId="29" xfId="1" applyNumberFormat="1" applyFont="1" applyFill="1" applyBorder="1" applyAlignment="1">
      <alignment horizontal="center" vertical="center"/>
    </xf>
    <xf numFmtId="165" fontId="5" fillId="4" borderId="30" xfId="1" applyNumberFormat="1" applyFont="1" applyFill="1" applyBorder="1" applyAlignment="1">
      <alignment horizontal="center" vertical="center"/>
    </xf>
    <xf numFmtId="165" fontId="2" fillId="4" borderId="30" xfId="0" applyNumberFormat="1" applyFont="1" applyFill="1" applyBorder="1" applyAlignment="1">
      <alignment horizontal="center" vertical="center"/>
    </xf>
    <xf numFmtId="165" fontId="5" fillId="4" borderId="30" xfId="1" applyNumberFormat="1" applyFont="1" applyFill="1" applyBorder="1"/>
    <xf numFmtId="165" fontId="2" fillId="5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/>
    <xf numFmtId="165" fontId="8" fillId="3" borderId="21" xfId="0" applyNumberFormat="1" applyFont="1" applyFill="1" applyBorder="1" applyAlignment="1">
      <alignment wrapText="1"/>
    </xf>
    <xf numFmtId="43" fontId="5" fillId="0" borderId="0" xfId="1" applyNumberFormat="1" applyFont="1" applyFill="1" applyBorder="1"/>
    <xf numFmtId="168" fontId="5" fillId="0" borderId="0" xfId="0" applyNumberFormat="1" applyFont="1" applyFill="1" applyBorder="1"/>
    <xf numFmtId="165" fontId="5" fillId="0" borderId="0" xfId="0" applyNumberFormat="1" applyFont="1" applyFill="1"/>
    <xf numFmtId="0" fontId="11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6" fontId="7" fillId="0" borderId="9" xfId="0" applyNumberFormat="1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2" fillId="6" borderId="1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tabSelected="1" zoomScale="60" zoomScaleNormal="60" workbookViewId="0">
      <selection activeCell="L30" sqref="L30"/>
    </sheetView>
  </sheetViews>
  <sheetFormatPr defaultColWidth="9.140625" defaultRowHeight="11.25" x14ac:dyDescent="0.2"/>
  <cols>
    <col min="1" max="1" width="4.85546875" style="12" customWidth="1"/>
    <col min="2" max="2" width="16.42578125" style="14" customWidth="1"/>
    <col min="3" max="3" width="10.85546875" style="14" customWidth="1"/>
    <col min="4" max="4" width="11.7109375" style="14" customWidth="1"/>
    <col min="5" max="5" width="13" style="14" customWidth="1"/>
    <col min="6" max="6" width="22.28515625" style="14" customWidth="1"/>
    <col min="7" max="7" width="15.42578125" style="14" customWidth="1"/>
    <col min="8" max="8" width="13.5703125" style="14" customWidth="1"/>
    <col min="9" max="9" width="8.7109375" style="14" customWidth="1"/>
    <col min="10" max="10" width="16.28515625" style="14" customWidth="1"/>
    <col min="11" max="14" width="14.85546875" style="14" customWidth="1"/>
    <col min="15" max="15" width="9.140625" style="12"/>
    <col min="16" max="16384" width="9.140625" style="14"/>
  </cols>
  <sheetData>
    <row r="1" spans="1:22" s="12" customFormat="1" ht="12" x14ac:dyDescent="0.2">
      <c r="B1" s="7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12" customFormat="1" ht="15.75" customHeight="1" x14ac:dyDescent="0.25">
      <c r="B2" s="71" t="s">
        <v>20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s="12" customFormat="1" ht="15.75" customHeight="1" x14ac:dyDescent="0.25">
      <c r="B3" s="71" t="s">
        <v>26</v>
      </c>
      <c r="C3" s="7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s="26" customFormat="1" ht="24.75" customHeight="1" x14ac:dyDescent="0.25">
      <c r="A4" s="25"/>
      <c r="B4" s="71" t="s">
        <v>21</v>
      </c>
      <c r="C4" s="72"/>
      <c r="D4" s="73"/>
      <c r="E4" s="73"/>
      <c r="F4" s="73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s="11" customFormat="1" ht="15" x14ac:dyDescent="0.25">
      <c r="A5" s="10"/>
      <c r="B5" s="71" t="s">
        <v>22</v>
      </c>
      <c r="C5" s="75"/>
      <c r="D5" s="73"/>
      <c r="E5" s="74"/>
      <c r="F5" s="73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1"/>
    </row>
    <row r="6" spans="1:22" ht="186" customHeight="1" x14ac:dyDescent="0.25">
      <c r="B6" s="71" t="s">
        <v>23</v>
      </c>
      <c r="C6" s="84" t="s">
        <v>35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</row>
    <row r="7" spans="1:22" ht="173.25" customHeight="1" x14ac:dyDescent="0.25">
      <c r="B7" s="71" t="s">
        <v>24</v>
      </c>
      <c r="C7" s="87" t="s">
        <v>32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3"/>
    </row>
    <row r="8" spans="1:22" ht="75.75" customHeight="1" x14ac:dyDescent="0.25">
      <c r="B8" s="71" t="s">
        <v>25</v>
      </c>
      <c r="C8" s="87" t="s">
        <v>31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</row>
    <row r="9" spans="1:22" ht="12.75" customHeigh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P10" s="12"/>
      <c r="Q10" s="12"/>
      <c r="R10" s="12"/>
      <c r="S10" s="12"/>
      <c r="T10" s="12"/>
      <c r="U10" s="12"/>
      <c r="V10" s="12"/>
    </row>
    <row r="11" spans="1:22" ht="12.75" customHeight="1" x14ac:dyDescent="0.2">
      <c r="B11" s="90" t="s">
        <v>19</v>
      </c>
      <c r="C11" s="90"/>
      <c r="D11" s="90"/>
      <c r="E11" s="90"/>
      <c r="F11" s="90"/>
      <c r="G11" s="90"/>
      <c r="H11" s="90"/>
      <c r="I11" s="90"/>
      <c r="J11" s="90"/>
      <c r="K11" s="16"/>
      <c r="L11" s="42"/>
      <c r="M11" s="16"/>
      <c r="N11" s="42"/>
      <c r="P11" s="12"/>
      <c r="Q11" s="12"/>
      <c r="R11" s="12"/>
      <c r="S11" s="12"/>
      <c r="T11" s="12"/>
      <c r="U11" s="12"/>
      <c r="V11" s="12"/>
    </row>
    <row r="12" spans="1:22" x14ac:dyDescent="0.2">
      <c r="B12" s="106" t="s">
        <v>4</v>
      </c>
      <c r="C12" s="91" t="s">
        <v>1</v>
      </c>
      <c r="D12" s="91" t="s">
        <v>5</v>
      </c>
      <c r="E12" s="91" t="s">
        <v>16</v>
      </c>
      <c r="F12" s="111" t="s">
        <v>2</v>
      </c>
      <c r="G12" s="112"/>
      <c r="H12" s="112"/>
      <c r="I12" s="106"/>
      <c r="J12" s="91" t="s">
        <v>6</v>
      </c>
      <c r="K12" s="91" t="s">
        <v>30</v>
      </c>
      <c r="L12" s="93" t="s">
        <v>18</v>
      </c>
      <c r="M12" s="94"/>
      <c r="N12" s="12"/>
      <c r="P12" s="12"/>
      <c r="Q12" s="12"/>
      <c r="R12" s="12"/>
      <c r="S12" s="12"/>
      <c r="T12" s="12"/>
      <c r="U12" s="12"/>
    </row>
    <row r="13" spans="1:22" ht="23.25" customHeight="1" x14ac:dyDescent="0.2">
      <c r="B13" s="107"/>
      <c r="C13" s="92"/>
      <c r="D13" s="92"/>
      <c r="E13" s="92"/>
      <c r="F13" s="113"/>
      <c r="G13" s="114"/>
      <c r="H13" s="114"/>
      <c r="I13" s="107"/>
      <c r="J13" s="92"/>
      <c r="K13" s="92"/>
      <c r="L13" s="95"/>
      <c r="M13" s="96"/>
      <c r="N13" s="25"/>
      <c r="O13" s="26"/>
      <c r="P13" s="26"/>
      <c r="Q13" s="26"/>
      <c r="R13" s="26"/>
      <c r="S13" s="26"/>
      <c r="T13" s="26"/>
      <c r="U13" s="26"/>
    </row>
    <row r="14" spans="1:22" ht="12.75" x14ac:dyDescent="0.2">
      <c r="B14" s="104" t="s">
        <v>15</v>
      </c>
      <c r="C14" s="104"/>
      <c r="D14" s="104"/>
      <c r="E14" s="104"/>
      <c r="F14" s="104"/>
      <c r="G14" s="104"/>
      <c r="H14" s="104"/>
      <c r="I14" s="105"/>
      <c r="J14" s="24">
        <f>SUM(J15:J22)</f>
        <v>2497657.41</v>
      </c>
      <c r="K14" s="24">
        <f t="shared" ref="K14" si="0">SUM(K15:K22)</f>
        <v>2597657.41</v>
      </c>
      <c r="L14" s="64" t="s">
        <v>27</v>
      </c>
      <c r="M14" s="62" t="s">
        <v>28</v>
      </c>
      <c r="N14" s="10"/>
      <c r="O14" s="11"/>
      <c r="P14" s="11"/>
      <c r="Q14" s="11"/>
      <c r="R14" s="11"/>
      <c r="S14" s="11"/>
      <c r="T14" s="11"/>
      <c r="U14" s="11"/>
    </row>
    <row r="15" spans="1:22" ht="11.25" customHeight="1" x14ac:dyDescent="0.2">
      <c r="B15" s="50">
        <v>1</v>
      </c>
      <c r="C15" s="46" t="s">
        <v>34</v>
      </c>
      <c r="D15" s="30" t="s">
        <v>33</v>
      </c>
      <c r="E15" s="43" t="s">
        <v>17</v>
      </c>
      <c r="F15" s="108" t="s">
        <v>8</v>
      </c>
      <c r="G15" s="109"/>
      <c r="H15" s="109"/>
      <c r="I15" s="110"/>
      <c r="J15" s="27">
        <v>2497657.41</v>
      </c>
      <c r="K15" s="27">
        <v>2597657.41</v>
      </c>
      <c r="L15" s="58"/>
      <c r="M15" s="54"/>
      <c r="N15" s="12"/>
      <c r="O15" s="14"/>
    </row>
    <row r="16" spans="1:22" x14ac:dyDescent="0.2">
      <c r="B16" s="51"/>
      <c r="C16" s="47"/>
      <c r="D16" s="31"/>
      <c r="E16" s="44"/>
      <c r="F16" s="78"/>
      <c r="G16" s="79"/>
      <c r="H16" s="79"/>
      <c r="I16" s="80"/>
      <c r="J16" s="28"/>
      <c r="K16" s="28"/>
      <c r="L16" s="59"/>
      <c r="M16" s="55"/>
      <c r="N16" s="12"/>
      <c r="O16" s="14"/>
    </row>
    <row r="17" spans="2:15" x14ac:dyDescent="0.2">
      <c r="B17" s="51"/>
      <c r="C17" s="47"/>
      <c r="D17" s="31"/>
      <c r="E17" s="44"/>
      <c r="F17" s="78"/>
      <c r="G17" s="79"/>
      <c r="H17" s="79"/>
      <c r="I17" s="80"/>
      <c r="J17" s="28"/>
      <c r="K17" s="28"/>
      <c r="L17" s="59"/>
      <c r="M17" s="55"/>
      <c r="N17" s="12"/>
      <c r="O17" s="14"/>
    </row>
    <row r="18" spans="2:15" x14ac:dyDescent="0.2">
      <c r="B18" s="51"/>
      <c r="C18" s="47"/>
      <c r="D18" s="31"/>
      <c r="E18" s="44"/>
      <c r="F18" s="78"/>
      <c r="G18" s="79"/>
      <c r="H18" s="79"/>
      <c r="I18" s="80"/>
      <c r="J18" s="28"/>
      <c r="K18" s="28"/>
      <c r="L18" s="59"/>
      <c r="M18" s="55"/>
      <c r="N18" s="12"/>
      <c r="O18" s="14"/>
    </row>
    <row r="19" spans="2:15" x14ac:dyDescent="0.2">
      <c r="B19" s="51"/>
      <c r="C19" s="48"/>
      <c r="D19" s="31"/>
      <c r="E19" s="44"/>
      <c r="F19" s="78"/>
      <c r="G19" s="79"/>
      <c r="H19" s="79"/>
      <c r="I19" s="80"/>
      <c r="J19" s="28"/>
      <c r="K19" s="28"/>
      <c r="L19" s="59"/>
      <c r="M19" s="55"/>
      <c r="N19" s="12"/>
      <c r="O19" s="14"/>
    </row>
    <row r="20" spans="2:15" x14ac:dyDescent="0.2">
      <c r="B20" s="51"/>
      <c r="C20" s="47"/>
      <c r="D20" s="31"/>
      <c r="E20" s="44"/>
      <c r="F20" s="78"/>
      <c r="G20" s="79"/>
      <c r="H20" s="79"/>
      <c r="I20" s="80"/>
      <c r="J20" s="28"/>
      <c r="K20" s="28"/>
      <c r="L20" s="59"/>
      <c r="M20" s="55"/>
      <c r="N20" s="12"/>
      <c r="O20" s="14"/>
    </row>
    <row r="21" spans="2:15" x14ac:dyDescent="0.2">
      <c r="B21" s="51"/>
      <c r="C21" s="47"/>
      <c r="D21" s="31"/>
      <c r="E21" s="44"/>
      <c r="F21" s="78"/>
      <c r="G21" s="79"/>
      <c r="H21" s="79"/>
      <c r="I21" s="80"/>
      <c r="J21" s="28"/>
      <c r="K21" s="28"/>
      <c r="L21" s="59"/>
      <c r="M21" s="55"/>
      <c r="N21" s="12"/>
      <c r="O21" s="14"/>
    </row>
    <row r="22" spans="2:15" x14ac:dyDescent="0.2">
      <c r="B22" s="52"/>
      <c r="C22" s="49"/>
      <c r="D22" s="32"/>
      <c r="E22" s="45"/>
      <c r="F22" s="78"/>
      <c r="G22" s="79"/>
      <c r="H22" s="79"/>
      <c r="I22" s="80"/>
      <c r="J22" s="29"/>
      <c r="K22" s="29"/>
      <c r="L22" s="59"/>
      <c r="M22" s="55"/>
      <c r="N22" s="12"/>
      <c r="O22" s="14"/>
    </row>
    <row r="23" spans="2:15" ht="51" x14ac:dyDescent="0.2">
      <c r="B23" s="104" t="s">
        <v>7</v>
      </c>
      <c r="C23" s="104"/>
      <c r="D23" s="104"/>
      <c r="E23" s="104"/>
      <c r="F23" s="105"/>
      <c r="G23" s="8" t="s">
        <v>13</v>
      </c>
      <c r="H23" s="8" t="s">
        <v>14</v>
      </c>
      <c r="I23" s="8" t="s">
        <v>11</v>
      </c>
      <c r="J23" s="35">
        <f>SUM(J24:J29)</f>
        <v>0</v>
      </c>
      <c r="K23" s="24">
        <f>SUM(K24:K27)</f>
        <v>36888</v>
      </c>
      <c r="L23" s="60"/>
      <c r="M23" s="56"/>
      <c r="N23" s="12"/>
      <c r="O23" s="14"/>
    </row>
    <row r="24" spans="2:15" x14ac:dyDescent="0.2">
      <c r="B24" s="98" t="s">
        <v>3</v>
      </c>
      <c r="C24" s="98"/>
      <c r="D24" s="98"/>
      <c r="E24" s="99"/>
      <c r="F24" s="17" t="s">
        <v>9</v>
      </c>
      <c r="G24" s="21">
        <v>25</v>
      </c>
      <c r="H24" s="22">
        <v>3</v>
      </c>
      <c r="I24" s="23">
        <v>12</v>
      </c>
      <c r="J24" s="36"/>
      <c r="K24" s="21">
        <f>G24*H24*I24</f>
        <v>900</v>
      </c>
      <c r="L24" s="61"/>
      <c r="M24" s="57"/>
      <c r="N24" s="12"/>
      <c r="O24" s="14"/>
    </row>
    <row r="25" spans="2:15" x14ac:dyDescent="0.2">
      <c r="B25" s="100"/>
      <c r="C25" s="100"/>
      <c r="D25" s="100"/>
      <c r="E25" s="101"/>
      <c r="F25" s="17" t="s">
        <v>29</v>
      </c>
      <c r="G25" s="18">
        <v>83</v>
      </c>
      <c r="H25" s="19">
        <v>3</v>
      </c>
      <c r="I25" s="17">
        <v>12</v>
      </c>
      <c r="J25" s="37"/>
      <c r="K25" s="21">
        <f t="shared" ref="K25:K27" si="1">G25*H25*I25</f>
        <v>2988</v>
      </c>
      <c r="L25" s="61"/>
      <c r="M25" s="57"/>
      <c r="N25" s="12"/>
      <c r="O25" s="14"/>
    </row>
    <row r="26" spans="2:15" x14ac:dyDescent="0.2">
      <c r="B26" s="100"/>
      <c r="C26" s="100"/>
      <c r="D26" s="100"/>
      <c r="E26" s="101"/>
      <c r="F26" s="39" t="s">
        <v>10</v>
      </c>
      <c r="G26" s="40">
        <v>125</v>
      </c>
      <c r="H26" s="41">
        <v>6</v>
      </c>
      <c r="I26" s="39">
        <v>12</v>
      </c>
      <c r="J26" s="37"/>
      <c r="K26" s="21">
        <f t="shared" ref="K26" si="2">G26*H26*I26</f>
        <v>9000</v>
      </c>
      <c r="L26" s="61"/>
      <c r="M26" s="57"/>
      <c r="N26" s="12"/>
      <c r="O26" s="14"/>
    </row>
    <row r="27" spans="2:15" ht="12" thickBot="1" x14ac:dyDescent="0.25">
      <c r="B27" s="102"/>
      <c r="C27" s="102"/>
      <c r="D27" s="102"/>
      <c r="E27" s="103"/>
      <c r="F27" s="20" t="s">
        <v>12</v>
      </c>
      <c r="G27" s="33">
        <v>10</v>
      </c>
      <c r="H27" s="34">
        <v>200</v>
      </c>
      <c r="I27" s="20">
        <v>12</v>
      </c>
      <c r="J27" s="38"/>
      <c r="K27" s="66">
        <f t="shared" si="1"/>
        <v>24000</v>
      </c>
      <c r="L27" s="61"/>
      <c r="M27" s="57"/>
      <c r="N27" s="12"/>
      <c r="O27" s="14"/>
    </row>
    <row r="28" spans="2:15" ht="12" thickBot="1" x14ac:dyDescent="0.25"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67">
        <f>K14+K23</f>
        <v>2634545.41</v>
      </c>
      <c r="L28" s="65">
        <v>2480000</v>
      </c>
      <c r="M28" s="63">
        <v>2370000</v>
      </c>
      <c r="N28" s="68"/>
      <c r="O28" s="70"/>
    </row>
    <row r="29" spans="2:15" x14ac:dyDescent="0.2">
      <c r="O29" s="69"/>
    </row>
    <row r="31" spans="2:15" x14ac:dyDescent="0.2">
      <c r="L31" s="70"/>
    </row>
    <row r="33" spans="12:14" x14ac:dyDescent="0.2">
      <c r="L33" s="15"/>
      <c r="N33" s="15"/>
    </row>
    <row r="35" spans="12:14" x14ac:dyDescent="0.2">
      <c r="L35" s="53"/>
      <c r="N35" s="53"/>
    </row>
    <row r="36" spans="12:14" x14ac:dyDescent="0.2">
      <c r="L36" s="70"/>
    </row>
  </sheetData>
  <mergeCells count="25">
    <mergeCell ref="B28:J28"/>
    <mergeCell ref="B24:E27"/>
    <mergeCell ref="B23:F23"/>
    <mergeCell ref="B12:B13"/>
    <mergeCell ref="J12:J13"/>
    <mergeCell ref="B14:I14"/>
    <mergeCell ref="F15:I15"/>
    <mergeCell ref="F12:I13"/>
    <mergeCell ref="E12:E13"/>
    <mergeCell ref="D12:D13"/>
    <mergeCell ref="C12:C13"/>
    <mergeCell ref="F16:I16"/>
    <mergeCell ref="F21:I21"/>
    <mergeCell ref="F22:I22"/>
    <mergeCell ref="F17:I17"/>
    <mergeCell ref="F18:I18"/>
    <mergeCell ref="F19:I19"/>
    <mergeCell ref="F20:I20"/>
    <mergeCell ref="C2:V2"/>
    <mergeCell ref="C6:V6"/>
    <mergeCell ref="C7:V7"/>
    <mergeCell ref="C8:V8"/>
    <mergeCell ref="B11:J11"/>
    <mergeCell ref="K12:K13"/>
    <mergeCell ref="L12:M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PLAN5_Serv Administ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2022-04-05T19:11:04Z</dcterms:modified>
</cp:coreProperties>
</file>